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5330" windowHeight="2355" firstSheet="3" activeTab="6"/>
  </bookViews>
  <sheets>
    <sheet name="Sheet1" sheetId="1" r:id="rId1"/>
    <sheet name="Sheet2" sheetId="2" r:id="rId2"/>
    <sheet name="v lookup" sheetId="3" r:id="rId3"/>
    <sheet name="Sheet3" sheetId="5" r:id="rId4"/>
    <sheet name="functions" sheetId="4" r:id="rId5"/>
    <sheet name="Sheet5" sheetId="6" r:id="rId6"/>
    <sheet name="Sheet4" sheetId="7" r:id="rId7"/>
  </sheets>
  <definedNames>
    <definedName name="list">'v lookup'!$A$1:$H$19</definedName>
  </definedNames>
  <calcPr calcId="162913"/>
  <pivotCaches>
    <pivotCache cacheId="58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1" i="4"/>
  <c r="J10" i="4"/>
  <c r="G9" i="2"/>
  <c r="G7" i="2"/>
  <c r="J9" i="4"/>
  <c r="J8" i="4"/>
  <c r="G8" i="2"/>
  <c r="J7" i="4"/>
  <c r="J6" i="4"/>
  <c r="G6" i="2"/>
  <c r="J5" i="4"/>
  <c r="G5" i="2"/>
  <c r="G12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M6" i="3"/>
  <c r="L6" i="3"/>
  <c r="C3" i="2"/>
  <c r="C4" i="2"/>
  <c r="C5" i="2"/>
  <c r="C6" i="2"/>
  <c r="C7" i="2"/>
  <c r="C8" i="2"/>
  <c r="C9" i="2"/>
  <c r="C10" i="2"/>
  <c r="C11" i="2"/>
  <c r="C2" i="2"/>
  <c r="D7" i="1"/>
  <c r="D8" i="1"/>
  <c r="D9" i="1"/>
  <c r="D10" i="1"/>
  <c r="D11" i="1"/>
  <c r="D12" i="1"/>
  <c r="D6" i="1"/>
  <c r="D4" i="1"/>
  <c r="D5" i="1"/>
  <c r="D3" i="1"/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<sst xmlns="http://schemas.openxmlformats.org/spreadsheetml/2006/main" count="7441" uniqueCount="107">
  <si>
    <t>نام کالا</t>
  </si>
  <si>
    <t>موجودی</t>
  </si>
  <si>
    <t>سفارش</t>
  </si>
  <si>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</si>
  <si>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</si>
  <si>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</si>
  <si>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</si>
  <si>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</si>
  <si>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</si>
  <si>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</si>
  <si>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</si>
  <si>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</si>
  <si>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</si>
  <si>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تامین سفارش</t>
  </si>
  <si>
    <t>ادرکنی</t>
  </si>
  <si>
    <t>بیاتی</t>
  </si>
  <si>
    <t>جوادی</t>
  </si>
  <si>
    <t>داوری</t>
  </si>
  <si>
    <t>سالک</t>
  </si>
  <si>
    <t>شهبازی</t>
  </si>
  <si>
    <t>کریمی</t>
  </si>
  <si>
    <t>لاسمی</t>
  </si>
  <si>
    <t>نایینی</t>
  </si>
  <si>
    <t>واحدی</t>
  </si>
  <si>
    <t>نمرات آمار و احتمال مهندسی</t>
  </si>
  <si>
    <t xml:space="preserve">نام </t>
  </si>
  <si>
    <t>ناحیه جغرافیایی</t>
  </si>
  <si>
    <t>هفته اول</t>
  </si>
  <si>
    <t>هفته دوم</t>
  </si>
  <si>
    <t>هفته سوم</t>
  </si>
  <si>
    <t>هفته چهارم</t>
  </si>
  <si>
    <t>کل</t>
  </si>
  <si>
    <t>آلیانی </t>
  </si>
  <si>
    <t xml:space="preserve">شرق </t>
  </si>
  <si>
    <t xml:space="preserve"> ابراهیم خواه</t>
  </si>
  <si>
    <t>شمالشرق</t>
  </si>
  <si>
    <t>ابراهیمی</t>
  </si>
  <si>
    <t>غرب</t>
  </si>
  <si>
    <t>احراری</t>
  </si>
  <si>
    <t>جنوب</t>
  </si>
  <si>
    <t xml:space="preserve"> احمدجانی</t>
  </si>
  <si>
    <t>شمال</t>
  </si>
  <si>
    <t xml:space="preserve"> احمدزاده</t>
  </si>
  <si>
    <t>احمدی</t>
  </si>
  <si>
    <t xml:space="preserve"> احمد وند</t>
  </si>
  <si>
    <t> اصفهانی پور</t>
  </si>
  <si>
    <t>جنوبغرب</t>
  </si>
  <si>
    <t>اصفهانی نژاد</t>
  </si>
  <si>
    <t> افتخاری</t>
  </si>
  <si>
    <t>افلاکی</t>
  </si>
  <si>
    <t>اقدامی</t>
  </si>
  <si>
    <t xml:space="preserve"> اکبری</t>
  </si>
  <si>
    <t>امام پناهی</t>
  </si>
  <si>
    <t xml:space="preserve">جنوبشرق </t>
  </si>
  <si>
    <t>امانی</t>
  </si>
  <si>
    <t>انساندوست</t>
  </si>
  <si>
    <t>ادبی مهذب</t>
  </si>
  <si>
    <t>شماره پرسنلی</t>
  </si>
  <si>
    <t>Salesperson</t>
  </si>
  <si>
    <t>Product</t>
  </si>
  <si>
    <t>Region</t>
  </si>
  <si>
    <t>Customer</t>
  </si>
  <si>
    <t>Date</t>
  </si>
  <si>
    <t>Items</t>
  </si>
  <si>
    <t>Amount</t>
  </si>
  <si>
    <t>Levene, Shelley</t>
  </si>
  <si>
    <t>Dishwashers</t>
  </si>
  <si>
    <t>NW</t>
  </si>
  <si>
    <t>Kitchen Center</t>
  </si>
  <si>
    <t>Loman, Willy</t>
  </si>
  <si>
    <t>Clothes Washers</t>
  </si>
  <si>
    <t>SW</t>
  </si>
  <si>
    <t>Appliance Mart</t>
  </si>
  <si>
    <t>Babowsky, Bill</t>
  </si>
  <si>
    <t>ElectroCity</t>
  </si>
  <si>
    <t>Tilley, Ernest</t>
  </si>
  <si>
    <t>Televisions</t>
  </si>
  <si>
    <t>NE</t>
  </si>
  <si>
    <t>Moss, Dave</t>
  </si>
  <si>
    <t>Dryers</t>
  </si>
  <si>
    <t>Popiel, Ron</t>
  </si>
  <si>
    <t>Home Emporium</t>
  </si>
  <si>
    <t>Pardo, Don</t>
  </si>
  <si>
    <t>Short, Dina</t>
  </si>
  <si>
    <t>Refrigerators</t>
  </si>
  <si>
    <t>SE</t>
  </si>
  <si>
    <t>Reimers, Ed</t>
  </si>
  <si>
    <t>Home USA</t>
  </si>
  <si>
    <t>Furn, Betty</t>
  </si>
  <si>
    <t>Roman, Barb</t>
  </si>
  <si>
    <t>Stout, Mary</t>
  </si>
  <si>
    <t>وضعیت دانشجو</t>
  </si>
  <si>
    <t>نام</t>
  </si>
  <si>
    <t>تعداد دانشجویان کلاس</t>
  </si>
  <si>
    <t>count</t>
  </si>
  <si>
    <t>تعداد دانشجویان با نمره 19</t>
  </si>
  <si>
    <t>countif</t>
  </si>
  <si>
    <t>countifs</t>
  </si>
  <si>
    <t>sum</t>
  </si>
  <si>
    <t>sumif</t>
  </si>
  <si>
    <t>sumifs</t>
  </si>
  <si>
    <t>average</t>
  </si>
  <si>
    <t>averageif</t>
  </si>
  <si>
    <t>averageifs</t>
  </si>
  <si>
    <t>Grand Total</t>
  </si>
  <si>
    <t>(All)</t>
  </si>
  <si>
    <t>Sum of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</si>
</sst>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4"/>
      <color rgb="FF28323F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4"/>
      <name val="Times New Roman"/>
      <family val="1"/>
    </font>
    <font>
      <sz val="18"/>
      <color theme="1"/>
      <name val="B Nazanin"/>
      <charset val="178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wrapText="1"/>
    </xf>
    <xf numFmtId="164" fontId="7" fillId="0" borderId="2" xfId="2" applyNumberFormat="1" applyFont="1" applyBorder="1" applyAlignment="1">
      <alignment horizontal="right"/>
    </xf>
    <xf numFmtId="0" fontId="8" fillId="0" borderId="0" xfId="1" applyFont="1"/>
    <xf numFmtId="165" fontId="8" fillId="0" borderId="0" xfId="1" applyNumberFormat="1" applyFont="1"/>
    <xf numFmtId="164" fontId="8" fillId="0" borderId="0" xfId="2" applyNumberFormat="1" applyFont="1"/>
    <xf numFmtId="164" fontId="8" fillId="0" borderId="0" xfId="2" applyNumberFormat="1" applyFont="1" applyBorder="1"/>
    <xf numFmtId="0" fontId="8" fillId="0" borderId="0" xfId="1" applyFont="1" applyFill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radars" refreshedDate="42653.784672800924" createdVersion="6" refreshedVersion="6" minRefreshableVersion="3" recordCount="909">
  <cacheSource type="worksheet">
    <worksheetSource ref="A1:G910" sheet="Sheet5"/>
  </cacheSource>
  <cacheFields count="9">
    <cacheField name="Salesperson" numFmtId="0">
      <sharedItems count="12">
        <s v="Levene, Shelley"/>
        <s v="Loman, Willy"/>
        <s v="Babowsky, Bill"/>
        <s v="Tilley, Ernest"/>
        <s v="Moss, Dave"/>
        <s v="Popiel, Ron"/>
        <s v="Pardo, Don"/>
        <s v="Short, Dina"/>
        <s v="Reimers, Ed"/>
        <s v="Furn, Betty"/>
        <s v="Roman, Barb"/>
        <s v="Stout, Mary"/>
      </sharedItems>
    </cacheField>
    <cacheField name="Product" numFmtId="0">
      <sharedItems count="5">
        <s v="Dishwashers"/>
        <s v="Clothes Washers"/>
        <s v="Televisions"/>
        <s v="Dryers"/>
        <s v="Refrigerators"/>
      </sharedItems>
    </cacheField>
    <cacheField name="Region" numFmtId="0">
      <sharedItems count="4">
        <s v="NW"/>
        <s v="SW"/>
        <s v="NE"/>
        <s v="SE"/>
      </sharedItems>
    </cacheField>
    <cacheField name="Customer" numFmtId="0">
      <sharedItems count="5">
        <s v="Kitchen Center"/>
        <s v="Appliance Mart"/>
        <s v="ElectroCity"/>
        <s v="Home Emporium"/>
        <s v="Home USA"/>
      </sharedItems>
    </cacheField>
    <cacheField name="Date" numFmtId="165">
      <sharedItems containsSemiMixedTypes="0" containsNonDate="0" containsDate="1" containsString="0" minDate="2012-01-02T00:00:00" maxDate="2013-12-27T00:00:00" count="453">
        <d v="2012-12-28T00:00:00"/>
        <d v="2013-01-06T00:00:00"/>
        <d v="2012-02-02T00:00:00"/>
        <d v="2013-03-27T00:00:00"/>
        <d v="2012-08-30T00:00:00"/>
        <d v="2013-01-14T00:00:00"/>
        <d v="2013-11-07T00:00:00"/>
        <d v="2013-10-31T00:00:00"/>
        <d v="2012-04-12T00:00:00"/>
        <d v="2013-04-24T00:00:00"/>
        <d v="2013-06-23T00:00:00"/>
        <d v="2013-07-31T00:00:00"/>
        <d v="2013-04-10T00:00:00"/>
        <d v="2012-08-17T00:00:00"/>
        <d v="2013-09-13T00:00:00"/>
        <d v="2013-01-24T00:00:00"/>
        <d v="2012-09-29T00:00:00"/>
        <d v="2013-01-30T00:00:00"/>
        <d v="2012-08-09T00:00:00"/>
        <d v="2012-04-28T00:00:00"/>
        <d v="2013-07-26T00:00:00"/>
        <d v="2013-05-05T00:00:00"/>
        <d v="2013-12-01T00:00:00"/>
        <d v="2012-02-16T00:00:00"/>
        <d v="2013-09-04T00:00:00"/>
        <d v="2013-05-22T00:00:00"/>
        <d v="2012-10-21T00:00:00"/>
        <d v="2012-05-17T00:00:00"/>
        <d v="2013-03-09T00:00:00"/>
        <d v="2012-06-22T00:00:00"/>
        <d v="2012-05-16T00:00:00"/>
        <d v="2013-02-18T00:00:00"/>
        <d v="2012-04-27T00:00:00"/>
        <d v="2012-06-09T00:00:00"/>
        <d v="2012-12-06T00:00:00"/>
        <d v="2013-01-28T00:00:00"/>
        <d v="2012-09-28T00:00:00"/>
        <d v="2013-01-10T00:00:00"/>
        <d v="2013-03-14T00:00:00"/>
        <d v="2013-03-30T00:00:00"/>
        <d v="2012-10-04T00:00:00"/>
        <d v="2013-09-19T00:00:00"/>
        <d v="2012-07-19T00:00:00"/>
        <d v="2012-04-26T00:00:00"/>
        <d v="2012-08-05T00:00:00"/>
        <d v="2012-03-03T00:00:00"/>
        <d v="2013-04-28T00:00:00"/>
        <d v="2012-03-23T00:00:00"/>
        <d v="2013-07-02T00:00:00"/>
        <d v="2012-12-29T00:00:00"/>
        <d v="2013-07-10T00:00:00"/>
        <d v="2012-02-07T00:00:00"/>
        <d v="2012-06-23T00:00:00"/>
        <d v="2013-05-01T00:00:00"/>
        <d v="2013-06-08T00:00:00"/>
        <d v="2013-10-03T00:00:00"/>
        <d v="2013-01-20T00:00:00"/>
        <d v="2013-12-18T00:00:00"/>
        <d v="2013-11-29T00:00:00"/>
        <d v="2013-06-14T00:00:00"/>
        <d v="2012-11-08T00:00:00"/>
        <d v="2013-04-18T00:00:00"/>
        <d v="2013-10-23T00:00:00"/>
        <d v="2012-01-13T00:00:00"/>
        <d v="2012-01-25T00:00:00"/>
        <d v="2012-04-21T00:00:00"/>
        <d v="2012-03-09T00:00:00"/>
        <d v="2013-04-25T00:00:00"/>
        <d v="2012-02-25T00:00:00"/>
        <d v="2012-01-02T00:00:00"/>
        <d v="2012-05-31T00:00:00"/>
        <d v="2012-05-24T00:00:00"/>
        <d v="2013-11-03T00:00:00"/>
        <d v="2013-07-05T00:00:00"/>
        <d v="2013-12-26T00:00:00"/>
        <d v="2013-09-25T00:00:00"/>
        <d v="2013-06-07T00:00:00"/>
        <d v="2012-07-27T00:00:00"/>
        <d v="2012-08-18T00:00:00"/>
        <d v="2013-06-04T00:00:00"/>
        <d v="2012-12-26T00:00:00"/>
        <d v="2013-03-22T00:00:00"/>
        <d v="2013-09-18T00:00:00"/>
        <d v="2012-11-18T00:00:00"/>
        <d v="2012-02-05T00:00:00"/>
        <d v="2012-07-09T00:00:00"/>
        <d v="2012-02-19T00:00:00"/>
        <d v="2013-04-07T00:00:00"/>
        <d v="2013-10-08T00:00:00"/>
        <d v="2012-11-19T00:00:00"/>
        <d v="2013-10-26T00:00:00"/>
        <d v="2013-08-03T00:00:00"/>
        <d v="2013-03-17T00:00:00"/>
        <d v="2012-12-30T00:00:00"/>
        <d v="2012-01-07T00:00:00"/>
        <d v="2012-12-01T00:00:00"/>
        <d v="2012-02-15T00:00:00"/>
        <d v="2012-07-16T00:00:00"/>
        <d v="2013-07-23T00:00:00"/>
        <d v="2013-12-25T00:00:00"/>
        <d v="2013-10-20T00:00:00"/>
        <d v="2012-07-01T00:00:00"/>
        <d v="2013-09-10T00:00:00"/>
        <d v="2013-08-10T00:00:00"/>
        <d v="2012-02-29T00:00:00"/>
        <d v="2013-08-04T00:00:00"/>
        <d v="2012-10-07T00:00:00"/>
        <d v="2012-12-15T00:00:00"/>
        <d v="2013-08-07T00:00:00"/>
        <d v="2012-11-15T00:00:00"/>
        <d v="2012-05-30T00:00:00"/>
        <d v="2013-04-05T00:00:00"/>
        <d v="2012-07-05T00:00:00"/>
        <d v="2013-01-07T00:00:00"/>
        <d v="2012-12-16T00:00:00"/>
        <d v="2013-02-16T00:00:00"/>
        <d v="2012-02-04T00:00:00"/>
        <d v="2013-05-12T00:00:00"/>
        <d v="2013-04-30T00:00:00"/>
        <d v="2013-12-08T00:00:00"/>
        <d v="2012-10-18T00:00:00"/>
        <d v="2013-08-08T00:00:00"/>
        <d v="2012-06-24T00:00:00"/>
        <d v="2012-07-23T00:00:00"/>
        <d v="2012-06-11T00:00:00"/>
        <d v="2012-02-08T00:00:00"/>
        <d v="2013-06-20T00:00:00"/>
        <d v="2013-02-15T00:00:00"/>
        <d v="2012-01-28T00:00:00"/>
        <d v="2013-02-07T00:00:00"/>
        <d v="2013-12-17T00:00:00"/>
        <d v="2012-11-24T00:00:00"/>
        <d v="2013-06-16T00:00:00"/>
        <d v="2012-12-24T00:00:00"/>
        <d v="2013-05-26T00:00:00"/>
        <d v="2012-11-26T00:00:00"/>
        <d v="2012-07-13T00:00:00"/>
        <d v="2013-11-21T00:00:00"/>
        <d v="2012-05-11T00:00:00"/>
        <d v="2012-07-15T00:00:00"/>
        <d v="2013-09-26T00:00:00"/>
        <d v="2012-07-20T00:00:00"/>
        <d v="2012-12-09T00:00:00"/>
        <d v="2013-07-13T00:00:00"/>
        <d v="2013-07-06T00:00:00"/>
        <d v="2013-11-19T00:00:00"/>
        <d v="2012-02-18T00:00:00"/>
        <d v="2012-04-05T00:00:00"/>
        <d v="2013-07-24T00:00:00"/>
        <d v="2013-07-12T00:00:00"/>
        <d v="2012-09-22T00:00:00"/>
        <d v="2012-03-19T00:00:00"/>
        <d v="2012-04-09T00:00:00"/>
        <d v="2012-12-21T00:00:00"/>
        <d v="2013-10-05T00:00:00"/>
        <d v="2013-08-14T00:00:00"/>
        <d v="2013-08-25T00:00:00"/>
        <d v="2012-01-27T00:00:00"/>
        <d v="2012-06-30T00:00:00"/>
        <d v="2012-11-29T00:00:00"/>
        <d v="2013-05-07T00:00:00"/>
        <d v="2012-08-22T00:00:00"/>
        <d v="2013-05-19T00:00:00"/>
        <d v="2013-03-28T00:00:00"/>
        <d v="2012-04-19T00:00:00"/>
        <d v="2013-10-02T00:00:00"/>
        <d v="2013-08-21T00:00:00"/>
        <d v="2012-09-05T00:00:00"/>
        <d v="2013-06-22T00:00:00"/>
        <d v="2012-09-23T00:00:00"/>
        <d v="2012-11-25T00:00:00"/>
        <d v="2012-12-10T00:00:00"/>
        <d v="2012-10-24T00:00:00"/>
        <d v="2013-03-13T00:00:00"/>
        <d v="2012-01-19T00:00:00"/>
        <d v="2012-06-21T00:00:00"/>
        <d v="2012-03-22T00:00:00"/>
        <d v="2012-05-10T00:00:00"/>
        <d v="2012-06-14T00:00:00"/>
        <d v="2012-01-18T00:00:00"/>
        <d v="2012-10-03T00:00:00"/>
        <d v="2012-12-02T00:00:00"/>
        <d v="2013-11-10T00:00:00"/>
        <d v="2013-08-11T00:00:00"/>
        <d v="2012-07-22T00:00:00"/>
        <d v="2012-09-10T00:00:00"/>
        <d v="2013-08-28T00:00:00"/>
        <d v="2013-07-28T00:00:00"/>
        <d v="2012-07-12T00:00:00"/>
        <d v="2013-08-22T00:00:00"/>
        <d v="2013-02-24T00:00:00"/>
        <d v="2013-01-02T00:00:00"/>
        <d v="2013-12-12T00:00:00"/>
        <d v="2013-10-09T00:00:00"/>
        <d v="2012-01-12T00:00:00"/>
        <d v="2013-11-17T00:00:00"/>
        <d v="2012-11-16T00:00:00"/>
        <d v="2012-04-22T00:00:00"/>
        <d v="2012-07-07T00:00:00"/>
        <d v="2013-04-20T00:00:00"/>
        <d v="2013-01-21T00:00:00"/>
        <d v="2012-03-29T00:00:00"/>
        <d v="2013-11-14T00:00:00"/>
        <d v="2012-08-16T00:00:00"/>
        <d v="2013-04-03T00:00:00"/>
        <d v="2012-09-24T00:00:00"/>
        <d v="2013-02-02T00:00:00"/>
        <d v="2013-10-06T00:00:00"/>
        <d v="2013-07-21T00:00:00"/>
        <d v="2012-09-06T00:00:00"/>
        <d v="2013-11-01T00:00:00"/>
        <d v="2013-10-01T00:00:00"/>
        <d v="2012-05-14T00:00:00"/>
        <d v="2012-03-17T00:00:00"/>
        <d v="2012-04-16T00:00:00"/>
        <d v="2012-08-03T00:00:00"/>
        <d v="2013-05-14T00:00:00"/>
        <d v="2012-05-20T00:00:00"/>
        <d v="2013-08-23T00:00:00"/>
        <d v="2012-11-21T00:00:00"/>
        <d v="2013-01-27T00:00:00"/>
        <d v="2013-06-01T00:00:00"/>
        <d v="2012-01-04T00:00:00"/>
        <d v="2013-01-04T00:00:00"/>
        <d v="2012-08-31T00:00:00"/>
        <d v="2013-08-20T00:00:00"/>
        <d v="2013-01-25T00:00:00"/>
        <d v="2012-02-23T00:00:00"/>
        <d v="2013-01-31T00:00:00"/>
        <d v="2013-08-24T00:00:00"/>
        <d v="2012-05-19T00:00:00"/>
        <d v="2012-07-29T00:00:00"/>
        <d v="2013-06-26T00:00:00"/>
        <d v="2013-10-15T00:00:00"/>
        <d v="2012-02-12T00:00:00"/>
        <d v="2012-11-22T00:00:00"/>
        <d v="2013-03-02T00:00:00"/>
        <d v="2012-03-05T00:00:00"/>
        <d v="2012-08-12T00:00:00"/>
        <d v="2013-01-26T00:00:00"/>
        <d v="2012-11-30T00:00:00"/>
        <d v="2013-09-12T00:00:00"/>
        <d v="2012-06-15T00:00:00"/>
        <d v="2013-05-16T00:00:00"/>
        <d v="2013-12-06T00:00:00"/>
        <d v="2013-07-27T00:00:00"/>
        <d v="2013-07-18T00:00:00"/>
        <d v="2013-07-11T00:00:00"/>
        <d v="2013-07-30T00:00:00"/>
        <d v="2013-02-21T00:00:00"/>
        <d v="2013-11-27T00:00:00"/>
        <d v="2012-07-25T00:00:00"/>
        <d v="2012-10-31T00:00:00"/>
        <d v="2013-08-15T00:00:00"/>
        <d v="2012-12-14T00:00:00"/>
        <d v="2012-12-20T00:00:00"/>
        <d v="2013-04-21T00:00:00"/>
        <d v="2013-04-13T00:00:00"/>
        <d v="2012-05-27T00:00:00"/>
        <d v="2012-04-01T00:00:00"/>
        <d v="2012-08-02T00:00:00"/>
        <d v="2013-02-20T00:00:00"/>
        <d v="2012-10-12T00:00:00"/>
        <d v="2013-12-21T00:00:00"/>
        <d v="2012-04-14T00:00:00"/>
        <d v="2012-03-04T00:00:00"/>
        <d v="2012-05-03T00:00:00"/>
        <d v="2012-05-09T00:00:00"/>
        <d v="2013-11-20T00:00:00"/>
        <d v="2013-08-02T00:00:00"/>
        <d v="2012-10-29T00:00:00"/>
        <d v="2012-09-13T00:00:00"/>
        <d v="2012-10-26T00:00:00"/>
        <d v="2013-02-14T00:00:00"/>
        <d v="2013-02-27T00:00:00"/>
        <d v="2012-01-22T00:00:00"/>
        <d v="2012-10-11T00:00:00"/>
        <d v="2013-05-18T00:00:00"/>
        <d v="2012-12-23T00:00:00"/>
        <d v="2013-11-26T00:00:00"/>
        <d v="2012-10-25T00:00:00"/>
        <d v="2013-10-30T00:00:00"/>
        <d v="2012-08-25T00:00:00"/>
        <d v="2012-08-15T00:00:00"/>
        <d v="2013-07-03T00:00:00"/>
        <d v="2013-01-12T00:00:00"/>
        <d v="2012-07-14T00:00:00"/>
        <d v="2013-09-24T00:00:00"/>
        <d v="2012-01-11T00:00:00"/>
        <d v="2012-08-01T00:00:00"/>
        <d v="2012-06-17T00:00:00"/>
        <d v="2013-08-30T00:00:00"/>
        <d v="2012-09-01T00:00:00"/>
        <d v="2013-11-06T00:00:00"/>
        <d v="2013-11-13T00:00:00"/>
        <d v="2013-06-25T00:00:00"/>
        <d v="2013-05-15T00:00:00"/>
        <d v="2012-03-14T00:00:00"/>
        <d v="2013-01-13T00:00:00"/>
        <d v="2012-08-19T00:00:00"/>
        <d v="2012-12-12T00:00:00"/>
        <d v="2012-07-28T00:00:00"/>
        <d v="2013-03-24T00:00:00"/>
        <d v="2012-09-08T00:00:00"/>
        <d v="2013-05-24T00:00:00"/>
        <d v="2012-06-10T00:00:00"/>
        <d v="2012-01-24T00:00:00"/>
        <d v="2012-11-28T00:00:00"/>
        <d v="2013-12-10T00:00:00"/>
        <d v="2012-05-04T00:00:00"/>
        <d v="2013-01-17T00:00:00"/>
        <d v="2012-11-11T00:00:00"/>
        <d v="2013-12-04T00:00:00"/>
        <d v="2013-10-22T00:00:00"/>
        <d v="2012-01-29T00:00:00"/>
        <d v="2012-12-13T00:00:00"/>
        <d v="2013-03-06T00:00:00"/>
        <d v="2013-06-05T00:00:00"/>
        <d v="2012-09-27T00:00:00"/>
        <d v="2013-05-21T00:00:00"/>
        <d v="2013-03-26T00:00:00"/>
        <d v="2013-11-08T00:00:00"/>
        <d v="2012-05-13T00:00:00"/>
        <d v="2012-05-12T00:00:00"/>
        <d v="2012-10-19T00:00:00"/>
        <d v="2012-11-01T00:00:00"/>
        <d v="2013-05-08T00:00:00"/>
        <d v="2013-05-25T00:00:00"/>
        <d v="2013-05-29T00:00:00"/>
        <d v="2013-11-15T00:00:00"/>
        <d v="2013-10-19T00:00:00"/>
        <d v="2013-05-10T00:00:00"/>
        <d v="2013-01-03T00:00:00"/>
        <d v="2012-06-04T00:00:00"/>
        <d v="2012-09-20T00:00:00"/>
        <d v="2013-12-20T00:00:00"/>
        <d v="2012-12-19T00:00:00"/>
        <d v="2012-05-23T00:00:00"/>
        <d v="2013-11-09T00:00:00"/>
        <d v="2013-02-01T00:00:00"/>
        <d v="2012-09-02T00:00:00"/>
        <d v="2012-04-11T00:00:00"/>
        <d v="2012-04-06T00:00:00"/>
        <d v="2012-08-26T00:00:00"/>
        <d v="2012-10-17T00:00:00"/>
        <d v="2013-09-28T00:00:00"/>
        <d v="2012-05-07T00:00:00"/>
        <d v="2013-04-19T00:00:00"/>
        <d v="2013-10-29T00:00:00"/>
        <d v="2012-03-01T00:00:00"/>
        <d v="2012-06-18T00:00:00"/>
        <d v="2013-08-17T00:00:00"/>
        <d v="2012-04-02T00:00:00"/>
        <d v="2013-04-17T00:00:00"/>
        <d v="2012-09-17T00:00:00"/>
        <d v="2013-08-18T00:00:00"/>
        <d v="2013-04-02T00:00:00"/>
        <d v="2012-03-12T00:00:00"/>
        <d v="2013-09-27T00:00:00"/>
        <d v="2012-08-23T00:00:00"/>
        <d v="2013-03-23T00:00:00"/>
        <d v="2013-12-05T00:00:00"/>
        <d v="2012-04-15T00:00:00"/>
        <d v="2012-09-16T00:00:00"/>
        <d v="2012-05-21T00:00:00"/>
        <d v="2012-03-08T00:00:00"/>
        <d v="2013-12-11T00:00:00"/>
        <d v="2012-12-17T00:00:00"/>
        <d v="2013-07-19T00:00:00"/>
        <d v="2012-12-07T00:00:00"/>
        <d v="2013-11-30T00:00:00"/>
        <d v="2012-04-07T00:00:00"/>
        <d v="2013-04-26T00:00:00"/>
        <d v="2012-10-27T00:00:00"/>
        <d v="2012-04-20T00:00:00"/>
        <d v="2013-06-12T00:00:00"/>
        <d v="2013-03-20T00:00:00"/>
        <d v="2013-09-01T00:00:00"/>
        <d v="2012-03-15T00:00:00"/>
        <d v="2013-12-07T00:00:00"/>
        <d v="2013-06-19T00:00:00"/>
        <d v="2012-11-04T00:00:00"/>
        <d v="2013-08-31T00:00:00"/>
        <d v="2012-03-31T00:00:00"/>
        <d v="2013-02-03T00:00:00"/>
        <d v="2013-03-29T00:00:00"/>
        <d v="2013-10-13T00:00:00"/>
        <d v="2013-12-24T00:00:00"/>
        <d v="2012-09-15T00:00:00"/>
        <d v="2012-02-17T00:00:00"/>
        <d v="2013-04-27T00:00:00"/>
        <d v="2012-01-26T00:00:00"/>
        <d v="2012-04-25T00:00:00"/>
        <d v="2012-01-06T00:00:00"/>
        <d v="2013-03-10T00:00:00"/>
        <d v="2012-05-06T00:00:00"/>
        <d v="2013-12-19T00:00:00"/>
        <d v="2012-01-10T00:00:00"/>
        <d v="2012-10-28T00:00:00"/>
        <d v="2012-02-11T00:00:00"/>
        <d v="2013-07-20T00:00:00"/>
        <d v="2013-09-20T00:00:00"/>
        <d v="2013-06-21T00:00:00"/>
        <d v="2012-07-21T00:00:00"/>
        <d v="2012-07-26T00:00:00"/>
        <d v="2013-04-23T00:00:00"/>
        <d v="2012-11-12T00:00:00"/>
        <d v="2012-03-16T00:00:00"/>
        <d v="2013-07-04T00:00:00"/>
        <d v="2012-08-08T00:00:00"/>
        <d v="2012-07-08T00:00:00"/>
        <d v="2013-09-21T00:00:00"/>
        <d v="2012-12-31T00:00:00"/>
        <d v="2012-06-08T00:00:00"/>
        <d v="2012-02-01T00:00:00"/>
        <d v="2012-06-02T00:00:00"/>
        <d v="2013-06-30T00:00:00"/>
        <d v="2012-10-10T00:00:00"/>
        <d v="2012-08-20T00:00:00"/>
        <d v="2013-02-26T00:00:00"/>
        <d v="2013-06-28T00:00:00"/>
        <d v="2013-11-22T00:00:00"/>
        <d v="2013-06-27T00:00:00"/>
        <d v="2013-08-29T00:00:00"/>
        <d v="2012-04-04T00:00:00"/>
        <d v="2013-04-11T00:00:00"/>
        <d v="2012-06-06T00:00:00"/>
        <d v="2013-02-13T00:00:00"/>
        <d v="2012-09-26T00:00:00"/>
        <d v="2012-04-18T00:00:00"/>
        <d v="2012-06-07T00:00:00"/>
        <d v="2013-01-18T00:00:00"/>
        <d v="2012-08-13T00:00:00"/>
        <d v="2013-04-04T00:00:00"/>
        <d v="2012-03-25T00:00:00"/>
        <d v="2012-03-10T00:00:00"/>
        <d v="2013-11-16T00:00:00"/>
        <d v="2013-02-23T00:00:00"/>
        <d v="2012-12-05T00:00:00"/>
        <d v="2012-09-30T00:00:00"/>
        <d v="2012-03-26T00:00:00"/>
        <d v="2013-11-02T00:00:00"/>
        <d v="2013-05-02T00:00:00"/>
        <d v="2013-05-28T00:00:00"/>
        <d v="2012-08-10T00:00:00"/>
        <d v="2013-01-23T00:00:00"/>
        <d v="2013-10-27T00:00:00"/>
        <d v="2012-10-22T00:00:00"/>
        <d v="2013-07-07T00:00:00"/>
        <d v="2013-01-09T00:00:00"/>
        <d v="2013-10-04T00:00:00"/>
        <d v="2012-01-20T00:00:00"/>
        <d v="2013-07-14T00:00:00"/>
      </sharedItems>
      <fieldGroup par="8" base="4">
        <rangePr groupBy="months" startDate="2012-01-02T00:00:00" endDate="2013-12-27T00:00:00"/>
        <groupItems count="14">
          <s v="&lt;1/2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7/2013"/>
        </groupItems>
      </fieldGroup>
    </cacheField>
    <cacheField name="Items" numFmtId="164">
      <sharedItems containsSemiMixedTypes="0" containsString="0" containsNumber="1" containsInteger="1" minValue="2" maxValue="21"/>
    </cacheField>
    <cacheField name="Amount" numFmtId="164">
      <sharedItems containsSemiMixedTypes="0" containsString="0" containsNumber="1" containsInteger="1" minValue="336" maxValue="29537"/>
    </cacheField>
    <cacheField name="Quarters" numFmtId="0" databaseField="0">
      <fieldGroup base="4">
        <rangePr groupBy="quarters" startDate="2012-01-02T00:00:00" endDate="2013-12-27T00:00:00"/>
        <groupItems count="6">
          <s v="&lt;1/2/2012"/>
          <s v="Qtr1"/>
          <s v="Qtr2"/>
          <s v="Qtr3"/>
          <s v="Qtr4"/>
          <s v="&gt;12/27/2013"/>
        </groupItems>
      </fieldGroup>
    </cacheField>
    <cacheField name="Years" numFmtId="0" databaseField="0">
      <fieldGroup base="4">
        <rangePr groupBy="years" startDate="2012-01-02T00:00:00" endDate="2013-12-27T00:00:00"/>
        <groupItems count="4">
          <s v="&lt;1/2/2012"/>
          <s v="2012"/>
          <s v="2013"/>
          <s v="&gt;12/27/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">
  <r>
    <x v="0"/>
    <x v="0"/>
    <x v="0"/>
    <x v="0"/>
    <x v="0"/>
    <n v="9"/>
    <n v="4345"/>
  </r>
  <r>
    <x v="1"/>
    <x v="1"/>
    <x v="1"/>
    <x v="1"/>
    <x v="1"/>
    <n v="8"/>
    <n v="4114"/>
  </r>
  <r>
    <x v="2"/>
    <x v="0"/>
    <x v="1"/>
    <x v="2"/>
    <x v="2"/>
    <n v="16"/>
    <n v="29537"/>
  </r>
  <r>
    <x v="3"/>
    <x v="2"/>
    <x v="2"/>
    <x v="0"/>
    <x v="3"/>
    <n v="14"/>
    <n v="5077"/>
  </r>
  <r>
    <x v="4"/>
    <x v="3"/>
    <x v="2"/>
    <x v="0"/>
    <x v="4"/>
    <n v="13"/>
    <n v="6919"/>
  </r>
  <r>
    <x v="5"/>
    <x v="2"/>
    <x v="1"/>
    <x v="3"/>
    <x v="5"/>
    <n v="11"/>
    <n v="5236"/>
  </r>
  <r>
    <x v="6"/>
    <x v="1"/>
    <x v="0"/>
    <x v="3"/>
    <x v="6"/>
    <n v="2"/>
    <n v="479"/>
  </r>
  <r>
    <x v="7"/>
    <x v="4"/>
    <x v="1"/>
    <x v="1"/>
    <x v="7"/>
    <n v="2"/>
    <n v="391"/>
  </r>
  <r>
    <x v="0"/>
    <x v="3"/>
    <x v="3"/>
    <x v="0"/>
    <x v="8"/>
    <n v="13"/>
    <n v="4763"/>
  </r>
  <r>
    <x v="6"/>
    <x v="1"/>
    <x v="3"/>
    <x v="1"/>
    <x v="9"/>
    <n v="9"/>
    <n v="2915"/>
  </r>
  <r>
    <x v="8"/>
    <x v="4"/>
    <x v="3"/>
    <x v="1"/>
    <x v="10"/>
    <n v="7"/>
    <n v="3273"/>
  </r>
  <r>
    <x v="1"/>
    <x v="2"/>
    <x v="0"/>
    <x v="4"/>
    <x v="11"/>
    <n v="11"/>
    <n v="5863"/>
  </r>
  <r>
    <x v="9"/>
    <x v="2"/>
    <x v="0"/>
    <x v="3"/>
    <x v="12"/>
    <n v="13"/>
    <n v="7799"/>
  </r>
  <r>
    <x v="9"/>
    <x v="4"/>
    <x v="2"/>
    <x v="4"/>
    <x v="0"/>
    <n v="12"/>
    <n v="4598"/>
  </r>
  <r>
    <x v="7"/>
    <x v="2"/>
    <x v="3"/>
    <x v="2"/>
    <x v="13"/>
    <n v="7"/>
    <n v="3168"/>
  </r>
  <r>
    <x v="6"/>
    <x v="3"/>
    <x v="2"/>
    <x v="2"/>
    <x v="14"/>
    <n v="21"/>
    <n v="9020"/>
  </r>
  <r>
    <x v="10"/>
    <x v="0"/>
    <x v="2"/>
    <x v="3"/>
    <x v="15"/>
    <n v="16"/>
    <n v="9257"/>
  </r>
  <r>
    <x v="9"/>
    <x v="2"/>
    <x v="3"/>
    <x v="2"/>
    <x v="16"/>
    <n v="7"/>
    <n v="2145"/>
  </r>
  <r>
    <x v="1"/>
    <x v="3"/>
    <x v="2"/>
    <x v="2"/>
    <x v="17"/>
    <n v="14"/>
    <n v="6175"/>
  </r>
  <r>
    <x v="11"/>
    <x v="4"/>
    <x v="3"/>
    <x v="3"/>
    <x v="18"/>
    <n v="4"/>
    <n v="1694"/>
  </r>
  <r>
    <x v="3"/>
    <x v="4"/>
    <x v="3"/>
    <x v="3"/>
    <x v="19"/>
    <n v="2"/>
    <n v="589"/>
  </r>
  <r>
    <x v="3"/>
    <x v="4"/>
    <x v="2"/>
    <x v="2"/>
    <x v="20"/>
    <n v="9"/>
    <n v="3858"/>
  </r>
  <r>
    <x v="7"/>
    <x v="2"/>
    <x v="0"/>
    <x v="3"/>
    <x v="21"/>
    <n v="9"/>
    <n v="5005"/>
  </r>
  <r>
    <x v="0"/>
    <x v="2"/>
    <x v="1"/>
    <x v="1"/>
    <x v="22"/>
    <n v="13"/>
    <n v="6072"/>
  </r>
  <r>
    <x v="2"/>
    <x v="1"/>
    <x v="1"/>
    <x v="2"/>
    <x v="23"/>
    <n v="19"/>
    <n v="11149"/>
  </r>
  <r>
    <x v="5"/>
    <x v="3"/>
    <x v="2"/>
    <x v="3"/>
    <x v="24"/>
    <n v="7"/>
    <n v="3806"/>
  </r>
  <r>
    <x v="8"/>
    <x v="0"/>
    <x v="3"/>
    <x v="1"/>
    <x v="21"/>
    <n v="11"/>
    <n v="3564"/>
  </r>
  <r>
    <x v="5"/>
    <x v="1"/>
    <x v="1"/>
    <x v="4"/>
    <x v="25"/>
    <n v="3"/>
    <n v="1276"/>
  </r>
  <r>
    <x v="6"/>
    <x v="0"/>
    <x v="1"/>
    <x v="3"/>
    <x v="26"/>
    <n v="6"/>
    <n v="1980"/>
  </r>
  <r>
    <x v="7"/>
    <x v="0"/>
    <x v="0"/>
    <x v="2"/>
    <x v="27"/>
    <n v="19"/>
    <n v="6177"/>
  </r>
  <r>
    <x v="2"/>
    <x v="2"/>
    <x v="0"/>
    <x v="3"/>
    <x v="28"/>
    <n v="12"/>
    <n v="3922"/>
  </r>
  <r>
    <x v="1"/>
    <x v="2"/>
    <x v="0"/>
    <x v="3"/>
    <x v="29"/>
    <n v="7"/>
    <n v="3295"/>
  </r>
  <r>
    <x v="8"/>
    <x v="3"/>
    <x v="3"/>
    <x v="4"/>
    <x v="30"/>
    <n v="12"/>
    <n v="3801"/>
  </r>
  <r>
    <x v="9"/>
    <x v="1"/>
    <x v="0"/>
    <x v="0"/>
    <x v="31"/>
    <n v="14"/>
    <n v="5121"/>
  </r>
  <r>
    <x v="0"/>
    <x v="3"/>
    <x v="2"/>
    <x v="0"/>
    <x v="32"/>
    <n v="13"/>
    <n v="7299"/>
  </r>
  <r>
    <x v="0"/>
    <x v="4"/>
    <x v="3"/>
    <x v="0"/>
    <x v="33"/>
    <n v="10"/>
    <n v="3537"/>
  </r>
  <r>
    <x v="5"/>
    <x v="4"/>
    <x v="2"/>
    <x v="0"/>
    <x v="34"/>
    <n v="11"/>
    <n v="6545"/>
  </r>
  <r>
    <x v="5"/>
    <x v="3"/>
    <x v="1"/>
    <x v="1"/>
    <x v="35"/>
    <n v="5"/>
    <n v="1441"/>
  </r>
  <r>
    <x v="5"/>
    <x v="3"/>
    <x v="2"/>
    <x v="4"/>
    <x v="36"/>
    <n v="2"/>
    <n v="468"/>
  </r>
  <r>
    <x v="8"/>
    <x v="3"/>
    <x v="3"/>
    <x v="2"/>
    <x v="37"/>
    <n v="14"/>
    <n v="4808"/>
  </r>
  <r>
    <x v="2"/>
    <x v="4"/>
    <x v="3"/>
    <x v="2"/>
    <x v="38"/>
    <n v="19"/>
    <n v="9207"/>
  </r>
  <r>
    <x v="2"/>
    <x v="4"/>
    <x v="1"/>
    <x v="3"/>
    <x v="39"/>
    <n v="3"/>
    <n v="820"/>
  </r>
  <r>
    <x v="4"/>
    <x v="0"/>
    <x v="1"/>
    <x v="0"/>
    <x v="40"/>
    <n v="8"/>
    <n v="2365"/>
  </r>
  <r>
    <x v="1"/>
    <x v="2"/>
    <x v="3"/>
    <x v="0"/>
    <x v="41"/>
    <n v="11"/>
    <n v="6281"/>
  </r>
  <r>
    <x v="5"/>
    <x v="4"/>
    <x v="3"/>
    <x v="4"/>
    <x v="42"/>
    <n v="14"/>
    <n v="4763"/>
  </r>
  <r>
    <x v="1"/>
    <x v="1"/>
    <x v="2"/>
    <x v="3"/>
    <x v="43"/>
    <n v="3"/>
    <n v="1298"/>
  </r>
  <r>
    <x v="7"/>
    <x v="2"/>
    <x v="0"/>
    <x v="0"/>
    <x v="44"/>
    <n v="3"/>
    <n v="897"/>
  </r>
  <r>
    <x v="5"/>
    <x v="4"/>
    <x v="3"/>
    <x v="1"/>
    <x v="45"/>
    <n v="13"/>
    <n v="7535"/>
  </r>
  <r>
    <x v="8"/>
    <x v="1"/>
    <x v="1"/>
    <x v="2"/>
    <x v="46"/>
    <n v="21"/>
    <n v="9438"/>
  </r>
  <r>
    <x v="8"/>
    <x v="2"/>
    <x v="3"/>
    <x v="0"/>
    <x v="47"/>
    <n v="7"/>
    <n v="3889"/>
  </r>
  <r>
    <x v="1"/>
    <x v="4"/>
    <x v="2"/>
    <x v="4"/>
    <x v="48"/>
    <n v="11"/>
    <n v="5401"/>
  </r>
  <r>
    <x v="4"/>
    <x v="0"/>
    <x v="3"/>
    <x v="3"/>
    <x v="49"/>
    <n v="5"/>
    <n v="2541"/>
  </r>
  <r>
    <x v="5"/>
    <x v="4"/>
    <x v="0"/>
    <x v="0"/>
    <x v="50"/>
    <n v="4"/>
    <n v="1694"/>
  </r>
  <r>
    <x v="4"/>
    <x v="1"/>
    <x v="3"/>
    <x v="3"/>
    <x v="51"/>
    <n v="12"/>
    <n v="5044"/>
  </r>
  <r>
    <x v="2"/>
    <x v="2"/>
    <x v="2"/>
    <x v="0"/>
    <x v="52"/>
    <n v="16"/>
    <n v="9092"/>
  </r>
  <r>
    <x v="11"/>
    <x v="0"/>
    <x v="3"/>
    <x v="0"/>
    <x v="53"/>
    <n v="10"/>
    <n v="3751"/>
  </r>
  <r>
    <x v="2"/>
    <x v="1"/>
    <x v="2"/>
    <x v="2"/>
    <x v="54"/>
    <n v="12"/>
    <n v="5133"/>
  </r>
  <r>
    <x v="9"/>
    <x v="3"/>
    <x v="1"/>
    <x v="2"/>
    <x v="55"/>
    <n v="7"/>
    <n v="3366"/>
  </r>
  <r>
    <x v="6"/>
    <x v="1"/>
    <x v="1"/>
    <x v="2"/>
    <x v="28"/>
    <n v="10"/>
    <n v="5470"/>
  </r>
  <r>
    <x v="7"/>
    <x v="1"/>
    <x v="1"/>
    <x v="2"/>
    <x v="56"/>
    <n v="16"/>
    <n v="5099"/>
  </r>
  <r>
    <x v="3"/>
    <x v="2"/>
    <x v="0"/>
    <x v="2"/>
    <x v="57"/>
    <n v="21"/>
    <n v="10362"/>
  </r>
  <r>
    <x v="1"/>
    <x v="0"/>
    <x v="2"/>
    <x v="1"/>
    <x v="58"/>
    <n v="10"/>
    <n v="3405"/>
  </r>
  <r>
    <x v="10"/>
    <x v="0"/>
    <x v="2"/>
    <x v="3"/>
    <x v="59"/>
    <n v="2"/>
    <n v="490"/>
  </r>
  <r>
    <x v="11"/>
    <x v="3"/>
    <x v="2"/>
    <x v="2"/>
    <x v="60"/>
    <n v="12"/>
    <n v="6030"/>
  </r>
  <r>
    <x v="6"/>
    <x v="3"/>
    <x v="3"/>
    <x v="3"/>
    <x v="61"/>
    <n v="13"/>
    <n v="7035"/>
  </r>
  <r>
    <x v="4"/>
    <x v="4"/>
    <x v="2"/>
    <x v="2"/>
    <x v="5"/>
    <n v="9"/>
    <n v="3242"/>
  </r>
  <r>
    <x v="11"/>
    <x v="1"/>
    <x v="2"/>
    <x v="4"/>
    <x v="62"/>
    <n v="6"/>
    <n v="2118"/>
  </r>
  <r>
    <x v="9"/>
    <x v="0"/>
    <x v="1"/>
    <x v="2"/>
    <x v="63"/>
    <n v="15"/>
    <n v="9222"/>
  </r>
  <r>
    <x v="7"/>
    <x v="2"/>
    <x v="0"/>
    <x v="2"/>
    <x v="64"/>
    <n v="9"/>
    <n v="2860"/>
  </r>
  <r>
    <x v="2"/>
    <x v="4"/>
    <x v="1"/>
    <x v="2"/>
    <x v="65"/>
    <n v="11"/>
    <n v="6578"/>
  </r>
  <r>
    <x v="9"/>
    <x v="1"/>
    <x v="2"/>
    <x v="3"/>
    <x v="66"/>
    <n v="9"/>
    <n v="2712"/>
  </r>
  <r>
    <x v="9"/>
    <x v="4"/>
    <x v="3"/>
    <x v="4"/>
    <x v="67"/>
    <n v="7"/>
    <n v="2569"/>
  </r>
  <r>
    <x v="2"/>
    <x v="1"/>
    <x v="2"/>
    <x v="1"/>
    <x v="68"/>
    <n v="10"/>
    <n v="3091"/>
  </r>
  <r>
    <x v="8"/>
    <x v="2"/>
    <x v="0"/>
    <x v="4"/>
    <x v="69"/>
    <n v="3"/>
    <n v="875"/>
  </r>
  <r>
    <x v="1"/>
    <x v="0"/>
    <x v="3"/>
    <x v="4"/>
    <x v="70"/>
    <n v="3"/>
    <n v="858"/>
  </r>
  <r>
    <x v="6"/>
    <x v="0"/>
    <x v="1"/>
    <x v="2"/>
    <x v="71"/>
    <n v="15"/>
    <n v="8359"/>
  </r>
  <r>
    <x v="9"/>
    <x v="1"/>
    <x v="2"/>
    <x v="3"/>
    <x v="42"/>
    <n v="16"/>
    <n v="9158"/>
  </r>
  <r>
    <x v="4"/>
    <x v="3"/>
    <x v="1"/>
    <x v="0"/>
    <x v="72"/>
    <n v="10"/>
    <n v="5632"/>
  </r>
  <r>
    <x v="7"/>
    <x v="0"/>
    <x v="1"/>
    <x v="2"/>
    <x v="73"/>
    <n v="10"/>
    <n v="3020"/>
  </r>
  <r>
    <x v="10"/>
    <x v="0"/>
    <x v="1"/>
    <x v="4"/>
    <x v="74"/>
    <n v="15"/>
    <n v="5049"/>
  </r>
  <r>
    <x v="1"/>
    <x v="4"/>
    <x v="0"/>
    <x v="0"/>
    <x v="25"/>
    <n v="3"/>
    <n v="704"/>
  </r>
  <r>
    <x v="4"/>
    <x v="0"/>
    <x v="1"/>
    <x v="4"/>
    <x v="75"/>
    <n v="4"/>
    <n v="1293"/>
  </r>
  <r>
    <x v="5"/>
    <x v="0"/>
    <x v="2"/>
    <x v="2"/>
    <x v="76"/>
    <n v="9"/>
    <n v="3520"/>
  </r>
  <r>
    <x v="8"/>
    <x v="4"/>
    <x v="2"/>
    <x v="4"/>
    <x v="77"/>
    <n v="11"/>
    <n v="4455"/>
  </r>
  <r>
    <x v="0"/>
    <x v="1"/>
    <x v="3"/>
    <x v="3"/>
    <x v="78"/>
    <n v="14"/>
    <n v="4846"/>
  </r>
  <r>
    <x v="6"/>
    <x v="0"/>
    <x v="0"/>
    <x v="2"/>
    <x v="60"/>
    <n v="17"/>
    <n v="9648"/>
  </r>
  <r>
    <x v="7"/>
    <x v="2"/>
    <x v="2"/>
    <x v="1"/>
    <x v="79"/>
    <n v="8"/>
    <n v="3218"/>
  </r>
  <r>
    <x v="6"/>
    <x v="3"/>
    <x v="3"/>
    <x v="0"/>
    <x v="80"/>
    <n v="4"/>
    <n v="1166"/>
  </r>
  <r>
    <x v="8"/>
    <x v="2"/>
    <x v="2"/>
    <x v="3"/>
    <x v="81"/>
    <n v="5"/>
    <n v="1524"/>
  </r>
  <r>
    <x v="1"/>
    <x v="3"/>
    <x v="0"/>
    <x v="0"/>
    <x v="82"/>
    <n v="7"/>
    <n v="2442"/>
  </r>
  <r>
    <x v="11"/>
    <x v="4"/>
    <x v="0"/>
    <x v="4"/>
    <x v="83"/>
    <n v="12"/>
    <n v="6595"/>
  </r>
  <r>
    <x v="5"/>
    <x v="0"/>
    <x v="1"/>
    <x v="4"/>
    <x v="84"/>
    <n v="4"/>
    <n v="1826"/>
  </r>
  <r>
    <x v="0"/>
    <x v="1"/>
    <x v="2"/>
    <x v="2"/>
    <x v="85"/>
    <n v="15"/>
    <n v="7666"/>
  </r>
  <r>
    <x v="6"/>
    <x v="1"/>
    <x v="1"/>
    <x v="2"/>
    <x v="86"/>
    <n v="18"/>
    <n v="8003"/>
  </r>
  <r>
    <x v="6"/>
    <x v="2"/>
    <x v="2"/>
    <x v="2"/>
    <x v="87"/>
    <n v="16"/>
    <n v="6287"/>
  </r>
  <r>
    <x v="5"/>
    <x v="0"/>
    <x v="3"/>
    <x v="1"/>
    <x v="88"/>
    <n v="5"/>
    <n v="1881"/>
  </r>
  <r>
    <x v="5"/>
    <x v="2"/>
    <x v="0"/>
    <x v="4"/>
    <x v="60"/>
    <n v="3"/>
    <n v="979"/>
  </r>
  <r>
    <x v="9"/>
    <x v="2"/>
    <x v="3"/>
    <x v="0"/>
    <x v="89"/>
    <n v="16"/>
    <n v="8498"/>
  </r>
  <r>
    <x v="9"/>
    <x v="3"/>
    <x v="2"/>
    <x v="1"/>
    <x v="90"/>
    <n v="3"/>
    <n v="1271"/>
  </r>
  <r>
    <x v="3"/>
    <x v="0"/>
    <x v="1"/>
    <x v="2"/>
    <x v="91"/>
    <n v="17"/>
    <n v="9328"/>
  </r>
  <r>
    <x v="11"/>
    <x v="4"/>
    <x v="2"/>
    <x v="1"/>
    <x v="92"/>
    <n v="2"/>
    <n v="369"/>
  </r>
  <r>
    <x v="5"/>
    <x v="2"/>
    <x v="3"/>
    <x v="1"/>
    <x v="93"/>
    <n v="3"/>
    <n v="1133"/>
  </r>
  <r>
    <x v="0"/>
    <x v="2"/>
    <x v="2"/>
    <x v="4"/>
    <x v="94"/>
    <n v="7"/>
    <n v="3817"/>
  </r>
  <r>
    <x v="8"/>
    <x v="3"/>
    <x v="3"/>
    <x v="2"/>
    <x v="82"/>
    <n v="21"/>
    <n v="7392"/>
  </r>
  <r>
    <x v="8"/>
    <x v="2"/>
    <x v="3"/>
    <x v="0"/>
    <x v="95"/>
    <n v="14"/>
    <n v="6133"/>
  </r>
  <r>
    <x v="11"/>
    <x v="4"/>
    <x v="2"/>
    <x v="1"/>
    <x v="40"/>
    <n v="5"/>
    <n v="2558"/>
  </r>
  <r>
    <x v="9"/>
    <x v="1"/>
    <x v="3"/>
    <x v="2"/>
    <x v="96"/>
    <n v="15"/>
    <n v="5433"/>
  </r>
  <r>
    <x v="7"/>
    <x v="1"/>
    <x v="0"/>
    <x v="1"/>
    <x v="97"/>
    <n v="15"/>
    <n v="5280"/>
  </r>
  <r>
    <x v="7"/>
    <x v="2"/>
    <x v="1"/>
    <x v="4"/>
    <x v="98"/>
    <n v="15"/>
    <n v="9207"/>
  </r>
  <r>
    <x v="10"/>
    <x v="4"/>
    <x v="2"/>
    <x v="1"/>
    <x v="99"/>
    <n v="12"/>
    <n v="6485"/>
  </r>
  <r>
    <x v="3"/>
    <x v="3"/>
    <x v="2"/>
    <x v="4"/>
    <x v="100"/>
    <n v="2"/>
    <n v="550"/>
  </r>
  <r>
    <x v="6"/>
    <x v="1"/>
    <x v="3"/>
    <x v="3"/>
    <x v="101"/>
    <n v="3"/>
    <n v="1007"/>
  </r>
  <r>
    <x v="1"/>
    <x v="2"/>
    <x v="3"/>
    <x v="0"/>
    <x v="102"/>
    <n v="14"/>
    <n v="7381"/>
  </r>
  <r>
    <x v="4"/>
    <x v="2"/>
    <x v="3"/>
    <x v="1"/>
    <x v="59"/>
    <n v="4"/>
    <n v="1221"/>
  </r>
  <r>
    <x v="5"/>
    <x v="3"/>
    <x v="2"/>
    <x v="0"/>
    <x v="103"/>
    <n v="6"/>
    <n v="3042"/>
  </r>
  <r>
    <x v="9"/>
    <x v="2"/>
    <x v="0"/>
    <x v="2"/>
    <x v="104"/>
    <n v="21"/>
    <n v="7744"/>
  </r>
  <r>
    <x v="6"/>
    <x v="4"/>
    <x v="3"/>
    <x v="1"/>
    <x v="105"/>
    <n v="9"/>
    <n v="3751"/>
  </r>
  <r>
    <x v="0"/>
    <x v="0"/>
    <x v="1"/>
    <x v="0"/>
    <x v="106"/>
    <n v="13"/>
    <n v="4620"/>
  </r>
  <r>
    <x v="1"/>
    <x v="1"/>
    <x v="1"/>
    <x v="0"/>
    <x v="107"/>
    <n v="15"/>
    <n v="5500"/>
  </r>
  <r>
    <x v="0"/>
    <x v="4"/>
    <x v="3"/>
    <x v="0"/>
    <x v="108"/>
    <n v="2"/>
    <n v="512"/>
  </r>
  <r>
    <x v="9"/>
    <x v="4"/>
    <x v="2"/>
    <x v="1"/>
    <x v="109"/>
    <n v="9"/>
    <n v="4681"/>
  </r>
  <r>
    <x v="5"/>
    <x v="2"/>
    <x v="2"/>
    <x v="3"/>
    <x v="80"/>
    <n v="7"/>
    <n v="3014"/>
  </r>
  <r>
    <x v="8"/>
    <x v="3"/>
    <x v="0"/>
    <x v="1"/>
    <x v="52"/>
    <n v="8"/>
    <n v="3003"/>
  </r>
  <r>
    <x v="10"/>
    <x v="2"/>
    <x v="2"/>
    <x v="2"/>
    <x v="77"/>
    <n v="13"/>
    <n v="4261"/>
  </r>
  <r>
    <x v="0"/>
    <x v="3"/>
    <x v="3"/>
    <x v="2"/>
    <x v="110"/>
    <n v="15"/>
    <n v="7238"/>
  </r>
  <r>
    <x v="11"/>
    <x v="4"/>
    <x v="3"/>
    <x v="2"/>
    <x v="0"/>
    <n v="10"/>
    <n v="3144"/>
  </r>
  <r>
    <x v="2"/>
    <x v="2"/>
    <x v="0"/>
    <x v="4"/>
    <x v="111"/>
    <n v="7"/>
    <n v="3289"/>
  </r>
  <r>
    <x v="5"/>
    <x v="1"/>
    <x v="3"/>
    <x v="2"/>
    <x v="112"/>
    <n v="16"/>
    <n v="8811"/>
  </r>
  <r>
    <x v="0"/>
    <x v="3"/>
    <x v="3"/>
    <x v="0"/>
    <x v="113"/>
    <n v="12"/>
    <n v="4862"/>
  </r>
  <r>
    <x v="8"/>
    <x v="4"/>
    <x v="3"/>
    <x v="0"/>
    <x v="48"/>
    <n v="16"/>
    <n v="5412"/>
  </r>
  <r>
    <x v="10"/>
    <x v="4"/>
    <x v="3"/>
    <x v="2"/>
    <x v="16"/>
    <n v="21"/>
    <n v="8338"/>
  </r>
  <r>
    <x v="3"/>
    <x v="2"/>
    <x v="2"/>
    <x v="3"/>
    <x v="114"/>
    <n v="12"/>
    <n v="3971"/>
  </r>
  <r>
    <x v="6"/>
    <x v="1"/>
    <x v="3"/>
    <x v="4"/>
    <x v="115"/>
    <n v="5"/>
    <n v="1821"/>
  </r>
  <r>
    <x v="1"/>
    <x v="4"/>
    <x v="2"/>
    <x v="3"/>
    <x v="116"/>
    <n v="10"/>
    <n v="3179"/>
  </r>
  <r>
    <x v="2"/>
    <x v="0"/>
    <x v="1"/>
    <x v="2"/>
    <x v="117"/>
    <n v="12"/>
    <n v="3761"/>
  </r>
  <r>
    <x v="2"/>
    <x v="0"/>
    <x v="2"/>
    <x v="1"/>
    <x v="118"/>
    <n v="11"/>
    <n v="4983"/>
  </r>
  <r>
    <x v="4"/>
    <x v="0"/>
    <x v="2"/>
    <x v="2"/>
    <x v="81"/>
    <n v="19"/>
    <n v="10989"/>
  </r>
  <r>
    <x v="5"/>
    <x v="0"/>
    <x v="3"/>
    <x v="4"/>
    <x v="119"/>
    <n v="15"/>
    <n v="4851"/>
  </r>
  <r>
    <x v="4"/>
    <x v="3"/>
    <x v="2"/>
    <x v="4"/>
    <x v="120"/>
    <n v="3"/>
    <n v="924"/>
  </r>
  <r>
    <x v="6"/>
    <x v="3"/>
    <x v="3"/>
    <x v="2"/>
    <x v="121"/>
    <n v="9"/>
    <n v="3974"/>
  </r>
  <r>
    <x v="1"/>
    <x v="1"/>
    <x v="3"/>
    <x v="0"/>
    <x v="122"/>
    <n v="16"/>
    <n v="7970"/>
  </r>
  <r>
    <x v="10"/>
    <x v="1"/>
    <x v="2"/>
    <x v="4"/>
    <x v="123"/>
    <n v="3"/>
    <n v="1238"/>
  </r>
  <r>
    <x v="5"/>
    <x v="0"/>
    <x v="3"/>
    <x v="1"/>
    <x v="124"/>
    <n v="7"/>
    <n v="2574"/>
  </r>
  <r>
    <x v="5"/>
    <x v="4"/>
    <x v="1"/>
    <x v="0"/>
    <x v="102"/>
    <n v="16"/>
    <n v="6534"/>
  </r>
  <r>
    <x v="2"/>
    <x v="2"/>
    <x v="2"/>
    <x v="2"/>
    <x v="16"/>
    <n v="20"/>
    <n v="6434"/>
  </r>
  <r>
    <x v="4"/>
    <x v="4"/>
    <x v="3"/>
    <x v="2"/>
    <x v="125"/>
    <n v="15"/>
    <n v="5202"/>
  </r>
  <r>
    <x v="5"/>
    <x v="4"/>
    <x v="1"/>
    <x v="0"/>
    <x v="126"/>
    <n v="4"/>
    <n v="1529"/>
  </r>
  <r>
    <x v="6"/>
    <x v="2"/>
    <x v="1"/>
    <x v="1"/>
    <x v="127"/>
    <n v="8"/>
    <n v="2503"/>
  </r>
  <r>
    <x v="1"/>
    <x v="1"/>
    <x v="0"/>
    <x v="3"/>
    <x v="128"/>
    <n v="6"/>
    <n v="2547"/>
  </r>
  <r>
    <x v="10"/>
    <x v="2"/>
    <x v="2"/>
    <x v="3"/>
    <x v="58"/>
    <n v="14"/>
    <n v="7205"/>
  </r>
  <r>
    <x v="11"/>
    <x v="3"/>
    <x v="1"/>
    <x v="1"/>
    <x v="129"/>
    <n v="15"/>
    <n v="8349"/>
  </r>
  <r>
    <x v="10"/>
    <x v="0"/>
    <x v="2"/>
    <x v="2"/>
    <x v="130"/>
    <n v="13"/>
    <n v="4847"/>
  </r>
  <r>
    <x v="7"/>
    <x v="4"/>
    <x v="3"/>
    <x v="0"/>
    <x v="131"/>
    <n v="6"/>
    <n v="2811"/>
  </r>
  <r>
    <x v="5"/>
    <x v="1"/>
    <x v="0"/>
    <x v="1"/>
    <x v="132"/>
    <n v="13"/>
    <n v="4279"/>
  </r>
  <r>
    <x v="5"/>
    <x v="0"/>
    <x v="1"/>
    <x v="2"/>
    <x v="2"/>
    <n v="13"/>
    <n v="7685"/>
  </r>
  <r>
    <x v="1"/>
    <x v="3"/>
    <x v="3"/>
    <x v="2"/>
    <x v="133"/>
    <n v="21"/>
    <n v="7260"/>
  </r>
  <r>
    <x v="11"/>
    <x v="1"/>
    <x v="1"/>
    <x v="0"/>
    <x v="134"/>
    <n v="13"/>
    <n v="6743"/>
  </r>
  <r>
    <x v="3"/>
    <x v="3"/>
    <x v="3"/>
    <x v="3"/>
    <x v="135"/>
    <n v="15"/>
    <n v="7684"/>
  </r>
  <r>
    <x v="3"/>
    <x v="0"/>
    <x v="2"/>
    <x v="0"/>
    <x v="136"/>
    <n v="3"/>
    <n v="1243"/>
  </r>
  <r>
    <x v="7"/>
    <x v="1"/>
    <x v="0"/>
    <x v="3"/>
    <x v="137"/>
    <n v="7"/>
    <n v="3432"/>
  </r>
  <r>
    <x v="3"/>
    <x v="4"/>
    <x v="3"/>
    <x v="4"/>
    <x v="138"/>
    <n v="4"/>
    <n v="1859"/>
  </r>
  <r>
    <x v="2"/>
    <x v="0"/>
    <x v="1"/>
    <x v="3"/>
    <x v="139"/>
    <n v="3"/>
    <n v="765"/>
  </r>
  <r>
    <x v="1"/>
    <x v="0"/>
    <x v="3"/>
    <x v="4"/>
    <x v="87"/>
    <n v="5"/>
    <n v="2134"/>
  </r>
  <r>
    <x v="5"/>
    <x v="1"/>
    <x v="3"/>
    <x v="4"/>
    <x v="140"/>
    <n v="5"/>
    <n v="1403"/>
  </r>
  <r>
    <x v="10"/>
    <x v="2"/>
    <x v="2"/>
    <x v="0"/>
    <x v="141"/>
    <n v="8"/>
    <n v="4521"/>
  </r>
  <r>
    <x v="2"/>
    <x v="0"/>
    <x v="3"/>
    <x v="4"/>
    <x v="142"/>
    <n v="2"/>
    <n v="611"/>
  </r>
  <r>
    <x v="3"/>
    <x v="2"/>
    <x v="0"/>
    <x v="0"/>
    <x v="143"/>
    <n v="4"/>
    <n v="1617"/>
  </r>
  <r>
    <x v="10"/>
    <x v="3"/>
    <x v="0"/>
    <x v="3"/>
    <x v="137"/>
    <n v="2"/>
    <n v="550"/>
  </r>
  <r>
    <x v="1"/>
    <x v="3"/>
    <x v="1"/>
    <x v="3"/>
    <x v="23"/>
    <n v="9"/>
    <n v="4736"/>
  </r>
  <r>
    <x v="9"/>
    <x v="4"/>
    <x v="2"/>
    <x v="0"/>
    <x v="93"/>
    <n v="2"/>
    <n v="649"/>
  </r>
  <r>
    <x v="7"/>
    <x v="3"/>
    <x v="0"/>
    <x v="4"/>
    <x v="144"/>
    <n v="5"/>
    <n v="1436"/>
  </r>
  <r>
    <x v="5"/>
    <x v="1"/>
    <x v="2"/>
    <x v="4"/>
    <x v="145"/>
    <n v="2"/>
    <n v="600"/>
  </r>
  <r>
    <x v="0"/>
    <x v="0"/>
    <x v="1"/>
    <x v="2"/>
    <x v="2"/>
    <n v="10"/>
    <n v="5569"/>
  </r>
  <r>
    <x v="5"/>
    <x v="0"/>
    <x v="2"/>
    <x v="4"/>
    <x v="146"/>
    <n v="3"/>
    <n v="677"/>
  </r>
  <r>
    <x v="0"/>
    <x v="2"/>
    <x v="2"/>
    <x v="0"/>
    <x v="147"/>
    <n v="3"/>
    <n v="1045"/>
  </r>
  <r>
    <x v="7"/>
    <x v="0"/>
    <x v="3"/>
    <x v="1"/>
    <x v="148"/>
    <n v="10"/>
    <n v="5038"/>
  </r>
  <r>
    <x v="3"/>
    <x v="0"/>
    <x v="0"/>
    <x v="4"/>
    <x v="149"/>
    <n v="3"/>
    <n v="748"/>
  </r>
  <r>
    <x v="4"/>
    <x v="4"/>
    <x v="3"/>
    <x v="2"/>
    <x v="125"/>
    <n v="9"/>
    <n v="2698"/>
  </r>
  <r>
    <x v="4"/>
    <x v="4"/>
    <x v="0"/>
    <x v="3"/>
    <x v="150"/>
    <n v="4"/>
    <n v="1133"/>
  </r>
  <r>
    <x v="2"/>
    <x v="2"/>
    <x v="0"/>
    <x v="2"/>
    <x v="151"/>
    <n v="17"/>
    <n v="9152"/>
  </r>
  <r>
    <x v="5"/>
    <x v="3"/>
    <x v="2"/>
    <x v="3"/>
    <x v="152"/>
    <n v="11"/>
    <n v="6325"/>
  </r>
  <r>
    <x v="4"/>
    <x v="4"/>
    <x v="0"/>
    <x v="3"/>
    <x v="149"/>
    <n v="13"/>
    <n v="4714"/>
  </r>
  <r>
    <x v="3"/>
    <x v="4"/>
    <x v="3"/>
    <x v="3"/>
    <x v="153"/>
    <n v="2"/>
    <n v="528"/>
  </r>
  <r>
    <x v="6"/>
    <x v="1"/>
    <x v="3"/>
    <x v="3"/>
    <x v="96"/>
    <n v="6"/>
    <n v="2563"/>
  </r>
  <r>
    <x v="7"/>
    <x v="3"/>
    <x v="3"/>
    <x v="2"/>
    <x v="154"/>
    <n v="9"/>
    <n v="3388"/>
  </r>
  <r>
    <x v="6"/>
    <x v="3"/>
    <x v="2"/>
    <x v="2"/>
    <x v="1"/>
    <n v="17"/>
    <n v="10104"/>
  </r>
  <r>
    <x v="2"/>
    <x v="2"/>
    <x v="1"/>
    <x v="0"/>
    <x v="155"/>
    <n v="2"/>
    <n v="369"/>
  </r>
  <r>
    <x v="8"/>
    <x v="0"/>
    <x v="3"/>
    <x v="0"/>
    <x v="156"/>
    <n v="8"/>
    <n v="3520"/>
  </r>
  <r>
    <x v="11"/>
    <x v="0"/>
    <x v="3"/>
    <x v="4"/>
    <x v="157"/>
    <n v="9"/>
    <n v="3564"/>
  </r>
  <r>
    <x v="3"/>
    <x v="0"/>
    <x v="2"/>
    <x v="3"/>
    <x v="158"/>
    <n v="15"/>
    <n v="7563"/>
  </r>
  <r>
    <x v="3"/>
    <x v="2"/>
    <x v="3"/>
    <x v="2"/>
    <x v="159"/>
    <n v="14"/>
    <n v="4308"/>
  </r>
  <r>
    <x v="5"/>
    <x v="1"/>
    <x v="3"/>
    <x v="4"/>
    <x v="94"/>
    <n v="3"/>
    <n v="1243"/>
  </r>
  <r>
    <x v="11"/>
    <x v="2"/>
    <x v="1"/>
    <x v="4"/>
    <x v="160"/>
    <n v="6"/>
    <n v="3146"/>
  </r>
  <r>
    <x v="7"/>
    <x v="1"/>
    <x v="0"/>
    <x v="2"/>
    <x v="67"/>
    <n v="12"/>
    <n v="4034"/>
  </r>
  <r>
    <x v="6"/>
    <x v="0"/>
    <x v="1"/>
    <x v="2"/>
    <x v="2"/>
    <n v="18"/>
    <n v="8641"/>
  </r>
  <r>
    <x v="2"/>
    <x v="0"/>
    <x v="0"/>
    <x v="4"/>
    <x v="97"/>
    <n v="14"/>
    <n v="6435"/>
  </r>
  <r>
    <x v="3"/>
    <x v="3"/>
    <x v="0"/>
    <x v="4"/>
    <x v="22"/>
    <n v="16"/>
    <n v="9356"/>
  </r>
  <r>
    <x v="6"/>
    <x v="2"/>
    <x v="3"/>
    <x v="3"/>
    <x v="161"/>
    <n v="9"/>
    <n v="3553"/>
  </r>
  <r>
    <x v="5"/>
    <x v="1"/>
    <x v="0"/>
    <x v="2"/>
    <x v="162"/>
    <n v="8"/>
    <n v="3754"/>
  </r>
  <r>
    <x v="6"/>
    <x v="3"/>
    <x v="2"/>
    <x v="0"/>
    <x v="83"/>
    <n v="4"/>
    <n v="1205"/>
  </r>
  <r>
    <x v="11"/>
    <x v="4"/>
    <x v="0"/>
    <x v="1"/>
    <x v="24"/>
    <n v="3"/>
    <n v="946"/>
  </r>
  <r>
    <x v="1"/>
    <x v="0"/>
    <x v="2"/>
    <x v="3"/>
    <x v="163"/>
    <n v="5"/>
    <n v="1507"/>
  </r>
  <r>
    <x v="10"/>
    <x v="2"/>
    <x v="2"/>
    <x v="3"/>
    <x v="164"/>
    <n v="2"/>
    <n v="649"/>
  </r>
  <r>
    <x v="7"/>
    <x v="0"/>
    <x v="3"/>
    <x v="4"/>
    <x v="109"/>
    <n v="10"/>
    <n v="3801"/>
  </r>
  <r>
    <x v="0"/>
    <x v="3"/>
    <x v="0"/>
    <x v="1"/>
    <x v="165"/>
    <n v="2"/>
    <n v="473"/>
  </r>
  <r>
    <x v="1"/>
    <x v="1"/>
    <x v="3"/>
    <x v="2"/>
    <x v="8"/>
    <n v="8"/>
    <n v="3927"/>
  </r>
  <r>
    <x v="3"/>
    <x v="1"/>
    <x v="1"/>
    <x v="1"/>
    <x v="120"/>
    <n v="14"/>
    <n v="4505"/>
  </r>
  <r>
    <x v="1"/>
    <x v="1"/>
    <x v="0"/>
    <x v="3"/>
    <x v="166"/>
    <n v="11"/>
    <n v="6281"/>
  </r>
  <r>
    <x v="7"/>
    <x v="4"/>
    <x v="3"/>
    <x v="0"/>
    <x v="167"/>
    <n v="2"/>
    <n v="435"/>
  </r>
  <r>
    <x v="10"/>
    <x v="3"/>
    <x v="3"/>
    <x v="1"/>
    <x v="168"/>
    <n v="14"/>
    <n v="7381"/>
  </r>
  <r>
    <x v="6"/>
    <x v="2"/>
    <x v="0"/>
    <x v="1"/>
    <x v="169"/>
    <n v="2"/>
    <n v="506"/>
  </r>
  <r>
    <x v="11"/>
    <x v="2"/>
    <x v="2"/>
    <x v="1"/>
    <x v="8"/>
    <n v="7"/>
    <n v="2244"/>
  </r>
  <r>
    <x v="5"/>
    <x v="1"/>
    <x v="0"/>
    <x v="2"/>
    <x v="103"/>
    <n v="17"/>
    <n v="6104"/>
  </r>
  <r>
    <x v="6"/>
    <x v="2"/>
    <x v="0"/>
    <x v="4"/>
    <x v="170"/>
    <n v="13"/>
    <n v="7865"/>
  </r>
  <r>
    <x v="5"/>
    <x v="1"/>
    <x v="0"/>
    <x v="1"/>
    <x v="171"/>
    <n v="8"/>
    <n v="3218"/>
  </r>
  <r>
    <x v="0"/>
    <x v="0"/>
    <x v="0"/>
    <x v="4"/>
    <x v="172"/>
    <n v="3"/>
    <n v="759"/>
  </r>
  <r>
    <x v="5"/>
    <x v="2"/>
    <x v="3"/>
    <x v="0"/>
    <x v="173"/>
    <n v="9"/>
    <n v="3707"/>
  </r>
  <r>
    <x v="4"/>
    <x v="2"/>
    <x v="3"/>
    <x v="1"/>
    <x v="157"/>
    <n v="5"/>
    <n v="1986"/>
  </r>
  <r>
    <x v="1"/>
    <x v="4"/>
    <x v="3"/>
    <x v="2"/>
    <x v="174"/>
    <n v="21"/>
    <n v="12716"/>
  </r>
  <r>
    <x v="5"/>
    <x v="3"/>
    <x v="2"/>
    <x v="1"/>
    <x v="175"/>
    <n v="6"/>
    <n v="3020"/>
  </r>
  <r>
    <x v="1"/>
    <x v="1"/>
    <x v="0"/>
    <x v="4"/>
    <x v="176"/>
    <n v="9"/>
    <n v="4928"/>
  </r>
  <r>
    <x v="6"/>
    <x v="1"/>
    <x v="3"/>
    <x v="4"/>
    <x v="177"/>
    <n v="11"/>
    <n v="6457"/>
  </r>
  <r>
    <x v="6"/>
    <x v="3"/>
    <x v="0"/>
    <x v="1"/>
    <x v="178"/>
    <n v="7"/>
    <n v="2283"/>
  </r>
  <r>
    <x v="9"/>
    <x v="2"/>
    <x v="3"/>
    <x v="1"/>
    <x v="179"/>
    <n v="5"/>
    <n v="1375"/>
  </r>
  <r>
    <x v="1"/>
    <x v="3"/>
    <x v="2"/>
    <x v="2"/>
    <x v="180"/>
    <n v="19"/>
    <n v="8751"/>
  </r>
  <r>
    <x v="9"/>
    <x v="4"/>
    <x v="3"/>
    <x v="1"/>
    <x v="181"/>
    <n v="4"/>
    <n v="1172"/>
  </r>
  <r>
    <x v="0"/>
    <x v="4"/>
    <x v="3"/>
    <x v="2"/>
    <x v="3"/>
    <n v="10"/>
    <n v="4789"/>
  </r>
  <r>
    <x v="3"/>
    <x v="2"/>
    <x v="0"/>
    <x v="1"/>
    <x v="182"/>
    <n v="3"/>
    <n v="1315"/>
  </r>
  <r>
    <x v="2"/>
    <x v="0"/>
    <x v="3"/>
    <x v="4"/>
    <x v="183"/>
    <n v="4"/>
    <n v="1859"/>
  </r>
  <r>
    <x v="9"/>
    <x v="2"/>
    <x v="3"/>
    <x v="2"/>
    <x v="49"/>
    <n v="13"/>
    <n v="5977"/>
  </r>
  <r>
    <x v="2"/>
    <x v="4"/>
    <x v="1"/>
    <x v="1"/>
    <x v="184"/>
    <n v="10"/>
    <n v="3020"/>
  </r>
  <r>
    <x v="5"/>
    <x v="4"/>
    <x v="3"/>
    <x v="1"/>
    <x v="57"/>
    <n v="8"/>
    <n v="3383"/>
  </r>
  <r>
    <x v="10"/>
    <x v="4"/>
    <x v="1"/>
    <x v="2"/>
    <x v="185"/>
    <n v="14"/>
    <n v="7462"/>
  </r>
  <r>
    <x v="8"/>
    <x v="1"/>
    <x v="3"/>
    <x v="3"/>
    <x v="51"/>
    <n v="5"/>
    <n v="2519"/>
  </r>
  <r>
    <x v="0"/>
    <x v="2"/>
    <x v="1"/>
    <x v="4"/>
    <x v="186"/>
    <n v="6"/>
    <n v="2277"/>
  </r>
  <r>
    <x v="3"/>
    <x v="1"/>
    <x v="3"/>
    <x v="4"/>
    <x v="187"/>
    <n v="8"/>
    <n v="4202"/>
  </r>
  <r>
    <x v="2"/>
    <x v="4"/>
    <x v="1"/>
    <x v="2"/>
    <x v="47"/>
    <n v="21"/>
    <n v="6666"/>
  </r>
  <r>
    <x v="10"/>
    <x v="4"/>
    <x v="2"/>
    <x v="1"/>
    <x v="188"/>
    <n v="3"/>
    <n v="974"/>
  </r>
  <r>
    <x v="1"/>
    <x v="4"/>
    <x v="3"/>
    <x v="0"/>
    <x v="189"/>
    <n v="16"/>
    <n v="8234"/>
  </r>
  <r>
    <x v="5"/>
    <x v="4"/>
    <x v="3"/>
    <x v="4"/>
    <x v="80"/>
    <n v="2"/>
    <n v="622"/>
  </r>
  <r>
    <x v="4"/>
    <x v="4"/>
    <x v="0"/>
    <x v="3"/>
    <x v="53"/>
    <n v="12"/>
    <n v="7178"/>
  </r>
  <r>
    <x v="3"/>
    <x v="2"/>
    <x v="2"/>
    <x v="4"/>
    <x v="190"/>
    <n v="12"/>
    <n v="4862"/>
  </r>
  <r>
    <x v="1"/>
    <x v="4"/>
    <x v="0"/>
    <x v="3"/>
    <x v="160"/>
    <n v="11"/>
    <n v="5731"/>
  </r>
  <r>
    <x v="3"/>
    <x v="3"/>
    <x v="0"/>
    <x v="2"/>
    <x v="191"/>
    <n v="21"/>
    <n v="9460"/>
  </r>
  <r>
    <x v="0"/>
    <x v="1"/>
    <x v="1"/>
    <x v="0"/>
    <x v="175"/>
    <n v="10"/>
    <n v="3911"/>
  </r>
  <r>
    <x v="5"/>
    <x v="3"/>
    <x v="1"/>
    <x v="1"/>
    <x v="178"/>
    <n v="10"/>
    <n v="3427"/>
  </r>
  <r>
    <x v="1"/>
    <x v="0"/>
    <x v="0"/>
    <x v="2"/>
    <x v="192"/>
    <n v="9"/>
    <n v="3462"/>
  </r>
  <r>
    <x v="11"/>
    <x v="0"/>
    <x v="1"/>
    <x v="0"/>
    <x v="152"/>
    <n v="9"/>
    <n v="4989"/>
  </r>
  <r>
    <x v="6"/>
    <x v="1"/>
    <x v="2"/>
    <x v="1"/>
    <x v="42"/>
    <n v="3"/>
    <n v="1271"/>
  </r>
  <r>
    <x v="4"/>
    <x v="1"/>
    <x v="3"/>
    <x v="3"/>
    <x v="193"/>
    <n v="4"/>
    <n v="1590"/>
  </r>
  <r>
    <x v="3"/>
    <x v="1"/>
    <x v="2"/>
    <x v="2"/>
    <x v="194"/>
    <n v="7"/>
    <n v="3201"/>
  </r>
  <r>
    <x v="11"/>
    <x v="0"/>
    <x v="3"/>
    <x v="4"/>
    <x v="195"/>
    <n v="8"/>
    <n v="4527"/>
  </r>
  <r>
    <x v="7"/>
    <x v="3"/>
    <x v="1"/>
    <x v="1"/>
    <x v="196"/>
    <n v="5"/>
    <n v="2206"/>
  </r>
  <r>
    <x v="6"/>
    <x v="1"/>
    <x v="0"/>
    <x v="2"/>
    <x v="197"/>
    <n v="17"/>
    <n v="9081"/>
  </r>
  <r>
    <x v="9"/>
    <x v="3"/>
    <x v="0"/>
    <x v="0"/>
    <x v="198"/>
    <n v="15"/>
    <n v="5451"/>
  </r>
  <r>
    <x v="9"/>
    <x v="1"/>
    <x v="1"/>
    <x v="4"/>
    <x v="199"/>
    <n v="15"/>
    <n v="6435"/>
  </r>
  <r>
    <x v="5"/>
    <x v="2"/>
    <x v="0"/>
    <x v="3"/>
    <x v="65"/>
    <n v="5"/>
    <n v="2497"/>
  </r>
  <r>
    <x v="5"/>
    <x v="4"/>
    <x v="2"/>
    <x v="0"/>
    <x v="200"/>
    <n v="11"/>
    <n v="3773"/>
  </r>
  <r>
    <x v="11"/>
    <x v="0"/>
    <x v="0"/>
    <x v="0"/>
    <x v="201"/>
    <n v="10"/>
    <n v="5918"/>
  </r>
  <r>
    <x v="1"/>
    <x v="1"/>
    <x v="1"/>
    <x v="4"/>
    <x v="185"/>
    <n v="11"/>
    <n v="3663"/>
  </r>
  <r>
    <x v="3"/>
    <x v="0"/>
    <x v="0"/>
    <x v="2"/>
    <x v="31"/>
    <n v="20"/>
    <n v="6270"/>
  </r>
  <r>
    <x v="5"/>
    <x v="4"/>
    <x v="3"/>
    <x v="4"/>
    <x v="29"/>
    <n v="12"/>
    <n v="7101"/>
  </r>
  <r>
    <x v="3"/>
    <x v="2"/>
    <x v="1"/>
    <x v="2"/>
    <x v="134"/>
    <n v="21"/>
    <n v="12232"/>
  </r>
  <r>
    <x v="8"/>
    <x v="3"/>
    <x v="0"/>
    <x v="3"/>
    <x v="101"/>
    <n v="8"/>
    <n v="2624"/>
  </r>
  <r>
    <x v="2"/>
    <x v="1"/>
    <x v="1"/>
    <x v="2"/>
    <x v="202"/>
    <n v="20"/>
    <n v="7651"/>
  </r>
  <r>
    <x v="10"/>
    <x v="3"/>
    <x v="0"/>
    <x v="0"/>
    <x v="203"/>
    <n v="9"/>
    <n v="5148"/>
  </r>
  <r>
    <x v="11"/>
    <x v="1"/>
    <x v="3"/>
    <x v="4"/>
    <x v="62"/>
    <n v="14"/>
    <n v="6765"/>
  </r>
  <r>
    <x v="9"/>
    <x v="2"/>
    <x v="1"/>
    <x v="1"/>
    <x v="108"/>
    <n v="14"/>
    <n v="8536"/>
  </r>
  <r>
    <x v="1"/>
    <x v="1"/>
    <x v="1"/>
    <x v="0"/>
    <x v="14"/>
    <n v="10"/>
    <n v="5126"/>
  </r>
  <r>
    <x v="2"/>
    <x v="2"/>
    <x v="3"/>
    <x v="1"/>
    <x v="204"/>
    <n v="5"/>
    <n v="1804"/>
  </r>
  <r>
    <x v="9"/>
    <x v="3"/>
    <x v="1"/>
    <x v="0"/>
    <x v="205"/>
    <n v="5"/>
    <n v="1766"/>
  </r>
  <r>
    <x v="9"/>
    <x v="0"/>
    <x v="0"/>
    <x v="4"/>
    <x v="206"/>
    <n v="15"/>
    <n v="9053"/>
  </r>
  <r>
    <x v="7"/>
    <x v="3"/>
    <x v="2"/>
    <x v="3"/>
    <x v="160"/>
    <n v="15"/>
    <n v="7332"/>
  </r>
  <r>
    <x v="8"/>
    <x v="3"/>
    <x v="3"/>
    <x v="1"/>
    <x v="207"/>
    <n v="11"/>
    <n v="4521"/>
  </r>
  <r>
    <x v="1"/>
    <x v="3"/>
    <x v="2"/>
    <x v="2"/>
    <x v="208"/>
    <n v="18"/>
    <n v="10924"/>
  </r>
  <r>
    <x v="7"/>
    <x v="2"/>
    <x v="1"/>
    <x v="4"/>
    <x v="190"/>
    <n v="12"/>
    <n v="6331"/>
  </r>
  <r>
    <x v="8"/>
    <x v="1"/>
    <x v="0"/>
    <x v="4"/>
    <x v="209"/>
    <n v="2"/>
    <n v="627"/>
  </r>
  <r>
    <x v="5"/>
    <x v="4"/>
    <x v="1"/>
    <x v="1"/>
    <x v="101"/>
    <n v="7"/>
    <n v="3790"/>
  </r>
  <r>
    <x v="3"/>
    <x v="0"/>
    <x v="2"/>
    <x v="2"/>
    <x v="210"/>
    <n v="18"/>
    <n v="9989"/>
  </r>
  <r>
    <x v="5"/>
    <x v="2"/>
    <x v="0"/>
    <x v="4"/>
    <x v="130"/>
    <n v="16"/>
    <n v="9537"/>
  </r>
  <r>
    <x v="1"/>
    <x v="1"/>
    <x v="3"/>
    <x v="2"/>
    <x v="211"/>
    <n v="15"/>
    <n v="6964"/>
  </r>
  <r>
    <x v="11"/>
    <x v="4"/>
    <x v="0"/>
    <x v="2"/>
    <x v="212"/>
    <n v="8"/>
    <n v="3465"/>
  </r>
  <r>
    <x v="0"/>
    <x v="2"/>
    <x v="2"/>
    <x v="3"/>
    <x v="213"/>
    <n v="2"/>
    <n v="358"/>
  </r>
  <r>
    <x v="10"/>
    <x v="2"/>
    <x v="1"/>
    <x v="4"/>
    <x v="214"/>
    <n v="6"/>
    <n v="3300"/>
  </r>
  <r>
    <x v="7"/>
    <x v="2"/>
    <x v="2"/>
    <x v="4"/>
    <x v="196"/>
    <n v="8"/>
    <n v="4241"/>
  </r>
  <r>
    <x v="1"/>
    <x v="1"/>
    <x v="1"/>
    <x v="1"/>
    <x v="215"/>
    <n v="9"/>
    <n v="3388"/>
  </r>
  <r>
    <x v="8"/>
    <x v="0"/>
    <x v="0"/>
    <x v="3"/>
    <x v="216"/>
    <n v="9"/>
    <n v="3108"/>
  </r>
  <r>
    <x v="10"/>
    <x v="3"/>
    <x v="3"/>
    <x v="1"/>
    <x v="217"/>
    <n v="5"/>
    <n v="1463"/>
  </r>
  <r>
    <x v="11"/>
    <x v="3"/>
    <x v="3"/>
    <x v="3"/>
    <x v="218"/>
    <n v="14"/>
    <n v="8294"/>
  </r>
  <r>
    <x v="1"/>
    <x v="2"/>
    <x v="0"/>
    <x v="2"/>
    <x v="219"/>
    <n v="9"/>
    <n v="4342"/>
  </r>
  <r>
    <x v="1"/>
    <x v="1"/>
    <x v="3"/>
    <x v="0"/>
    <x v="220"/>
    <n v="16"/>
    <n v="8762"/>
  </r>
  <r>
    <x v="10"/>
    <x v="2"/>
    <x v="2"/>
    <x v="4"/>
    <x v="14"/>
    <n v="14"/>
    <n v="5165"/>
  </r>
  <r>
    <x v="0"/>
    <x v="0"/>
    <x v="0"/>
    <x v="1"/>
    <x v="221"/>
    <n v="3"/>
    <n v="1128"/>
  </r>
  <r>
    <x v="1"/>
    <x v="0"/>
    <x v="1"/>
    <x v="4"/>
    <x v="101"/>
    <n v="14"/>
    <n v="4989"/>
  </r>
  <r>
    <x v="6"/>
    <x v="3"/>
    <x v="0"/>
    <x v="1"/>
    <x v="222"/>
    <n v="4"/>
    <n v="1837"/>
  </r>
  <r>
    <x v="1"/>
    <x v="3"/>
    <x v="0"/>
    <x v="3"/>
    <x v="223"/>
    <n v="7"/>
    <n v="2904"/>
  </r>
  <r>
    <x v="7"/>
    <x v="0"/>
    <x v="2"/>
    <x v="0"/>
    <x v="224"/>
    <n v="10"/>
    <n v="5187"/>
  </r>
  <r>
    <x v="11"/>
    <x v="4"/>
    <x v="1"/>
    <x v="0"/>
    <x v="225"/>
    <n v="9"/>
    <n v="4109"/>
  </r>
  <r>
    <x v="9"/>
    <x v="4"/>
    <x v="0"/>
    <x v="3"/>
    <x v="62"/>
    <n v="9"/>
    <n v="4620"/>
  </r>
  <r>
    <x v="9"/>
    <x v="2"/>
    <x v="3"/>
    <x v="3"/>
    <x v="226"/>
    <n v="9"/>
    <n v="3817"/>
  </r>
  <r>
    <x v="1"/>
    <x v="2"/>
    <x v="2"/>
    <x v="4"/>
    <x v="227"/>
    <n v="15"/>
    <n v="7761"/>
  </r>
  <r>
    <x v="2"/>
    <x v="0"/>
    <x v="2"/>
    <x v="2"/>
    <x v="228"/>
    <n v="14"/>
    <n v="8097"/>
  </r>
  <r>
    <x v="4"/>
    <x v="1"/>
    <x v="0"/>
    <x v="4"/>
    <x v="144"/>
    <n v="8"/>
    <n v="2866"/>
  </r>
  <r>
    <x v="1"/>
    <x v="2"/>
    <x v="2"/>
    <x v="1"/>
    <x v="229"/>
    <n v="6"/>
    <n v="1799"/>
  </r>
  <r>
    <x v="8"/>
    <x v="2"/>
    <x v="2"/>
    <x v="1"/>
    <x v="230"/>
    <n v="4"/>
    <n v="1744"/>
  </r>
  <r>
    <x v="0"/>
    <x v="0"/>
    <x v="2"/>
    <x v="1"/>
    <x v="231"/>
    <n v="11"/>
    <n v="5885"/>
  </r>
  <r>
    <x v="2"/>
    <x v="2"/>
    <x v="0"/>
    <x v="2"/>
    <x v="232"/>
    <n v="10"/>
    <n v="5185"/>
  </r>
  <r>
    <x v="3"/>
    <x v="1"/>
    <x v="2"/>
    <x v="2"/>
    <x v="233"/>
    <n v="12"/>
    <n v="5002"/>
  </r>
  <r>
    <x v="6"/>
    <x v="3"/>
    <x v="1"/>
    <x v="2"/>
    <x v="141"/>
    <n v="8"/>
    <n v="3639"/>
  </r>
  <r>
    <x v="8"/>
    <x v="1"/>
    <x v="1"/>
    <x v="3"/>
    <x v="234"/>
    <n v="2"/>
    <n v="572"/>
  </r>
  <r>
    <x v="0"/>
    <x v="3"/>
    <x v="3"/>
    <x v="1"/>
    <x v="235"/>
    <n v="3"/>
    <n v="726"/>
  </r>
  <r>
    <x v="6"/>
    <x v="3"/>
    <x v="3"/>
    <x v="3"/>
    <x v="147"/>
    <n v="14"/>
    <n v="8349"/>
  </r>
  <r>
    <x v="10"/>
    <x v="3"/>
    <x v="3"/>
    <x v="2"/>
    <x v="236"/>
    <n v="9"/>
    <n v="3006"/>
  </r>
  <r>
    <x v="2"/>
    <x v="2"/>
    <x v="0"/>
    <x v="0"/>
    <x v="237"/>
    <n v="2"/>
    <n v="484"/>
  </r>
  <r>
    <x v="10"/>
    <x v="0"/>
    <x v="0"/>
    <x v="1"/>
    <x v="24"/>
    <n v="10"/>
    <n v="4395"/>
  </r>
  <r>
    <x v="3"/>
    <x v="0"/>
    <x v="2"/>
    <x v="3"/>
    <x v="182"/>
    <n v="14"/>
    <n v="5308"/>
  </r>
  <r>
    <x v="1"/>
    <x v="2"/>
    <x v="1"/>
    <x v="3"/>
    <x v="183"/>
    <n v="9"/>
    <n v="3020"/>
  </r>
  <r>
    <x v="4"/>
    <x v="1"/>
    <x v="3"/>
    <x v="3"/>
    <x v="238"/>
    <n v="10"/>
    <n v="5467"/>
  </r>
  <r>
    <x v="1"/>
    <x v="3"/>
    <x v="3"/>
    <x v="1"/>
    <x v="239"/>
    <n v="10"/>
    <n v="4928"/>
  </r>
  <r>
    <x v="3"/>
    <x v="1"/>
    <x v="0"/>
    <x v="2"/>
    <x v="240"/>
    <n v="13"/>
    <n v="6439"/>
  </r>
  <r>
    <x v="2"/>
    <x v="0"/>
    <x v="2"/>
    <x v="3"/>
    <x v="204"/>
    <n v="11"/>
    <n v="3476"/>
  </r>
  <r>
    <x v="7"/>
    <x v="4"/>
    <x v="0"/>
    <x v="4"/>
    <x v="241"/>
    <n v="2"/>
    <n v="336"/>
  </r>
  <r>
    <x v="0"/>
    <x v="2"/>
    <x v="2"/>
    <x v="4"/>
    <x v="242"/>
    <n v="15"/>
    <n v="5946"/>
  </r>
  <r>
    <x v="4"/>
    <x v="1"/>
    <x v="3"/>
    <x v="4"/>
    <x v="75"/>
    <n v="16"/>
    <n v="6138"/>
  </r>
  <r>
    <x v="3"/>
    <x v="0"/>
    <x v="3"/>
    <x v="1"/>
    <x v="32"/>
    <n v="9"/>
    <n v="4912"/>
  </r>
  <r>
    <x v="8"/>
    <x v="3"/>
    <x v="0"/>
    <x v="3"/>
    <x v="243"/>
    <n v="7"/>
    <n v="3223"/>
  </r>
  <r>
    <x v="8"/>
    <x v="4"/>
    <x v="2"/>
    <x v="1"/>
    <x v="244"/>
    <n v="16"/>
    <n v="9603"/>
  </r>
  <r>
    <x v="0"/>
    <x v="4"/>
    <x v="0"/>
    <x v="3"/>
    <x v="17"/>
    <n v="2"/>
    <n v="391"/>
  </r>
  <r>
    <x v="1"/>
    <x v="4"/>
    <x v="3"/>
    <x v="2"/>
    <x v="21"/>
    <n v="9"/>
    <n v="3682"/>
  </r>
  <r>
    <x v="11"/>
    <x v="0"/>
    <x v="2"/>
    <x v="3"/>
    <x v="42"/>
    <n v="14"/>
    <n v="7579"/>
  </r>
  <r>
    <x v="0"/>
    <x v="4"/>
    <x v="0"/>
    <x v="0"/>
    <x v="245"/>
    <n v="10"/>
    <n v="3097"/>
  </r>
  <r>
    <x v="10"/>
    <x v="3"/>
    <x v="3"/>
    <x v="1"/>
    <x v="246"/>
    <n v="3"/>
    <n v="1155"/>
  </r>
  <r>
    <x v="2"/>
    <x v="1"/>
    <x v="3"/>
    <x v="2"/>
    <x v="41"/>
    <n v="20"/>
    <n v="8106"/>
  </r>
  <r>
    <x v="6"/>
    <x v="2"/>
    <x v="1"/>
    <x v="4"/>
    <x v="54"/>
    <n v="12"/>
    <n v="5748"/>
  </r>
  <r>
    <x v="1"/>
    <x v="0"/>
    <x v="1"/>
    <x v="4"/>
    <x v="84"/>
    <n v="2"/>
    <n v="622"/>
  </r>
  <r>
    <x v="3"/>
    <x v="3"/>
    <x v="2"/>
    <x v="3"/>
    <x v="247"/>
    <n v="5"/>
    <n v="1524"/>
  </r>
  <r>
    <x v="5"/>
    <x v="4"/>
    <x v="0"/>
    <x v="2"/>
    <x v="109"/>
    <n v="14"/>
    <n v="6060"/>
  </r>
  <r>
    <x v="8"/>
    <x v="2"/>
    <x v="0"/>
    <x v="1"/>
    <x v="164"/>
    <n v="3"/>
    <n v="1238"/>
  </r>
  <r>
    <x v="1"/>
    <x v="0"/>
    <x v="0"/>
    <x v="4"/>
    <x v="248"/>
    <n v="9"/>
    <n v="2937"/>
  </r>
  <r>
    <x v="3"/>
    <x v="4"/>
    <x v="0"/>
    <x v="1"/>
    <x v="5"/>
    <n v="3"/>
    <n v="743"/>
  </r>
  <r>
    <x v="10"/>
    <x v="0"/>
    <x v="0"/>
    <x v="0"/>
    <x v="249"/>
    <n v="6"/>
    <n v="2833"/>
  </r>
  <r>
    <x v="11"/>
    <x v="2"/>
    <x v="3"/>
    <x v="1"/>
    <x v="250"/>
    <n v="10"/>
    <n v="3971"/>
  </r>
  <r>
    <x v="4"/>
    <x v="1"/>
    <x v="2"/>
    <x v="0"/>
    <x v="251"/>
    <n v="10"/>
    <n v="5572"/>
  </r>
  <r>
    <x v="11"/>
    <x v="3"/>
    <x v="2"/>
    <x v="4"/>
    <x v="252"/>
    <n v="3"/>
    <n v="693"/>
  </r>
  <r>
    <x v="1"/>
    <x v="3"/>
    <x v="0"/>
    <x v="4"/>
    <x v="253"/>
    <n v="3"/>
    <n v="825"/>
  </r>
  <r>
    <x v="9"/>
    <x v="4"/>
    <x v="1"/>
    <x v="3"/>
    <x v="254"/>
    <n v="5"/>
    <n v="1353"/>
  </r>
  <r>
    <x v="9"/>
    <x v="3"/>
    <x v="0"/>
    <x v="1"/>
    <x v="255"/>
    <n v="10"/>
    <n v="3652"/>
  </r>
  <r>
    <x v="6"/>
    <x v="4"/>
    <x v="0"/>
    <x v="4"/>
    <x v="256"/>
    <n v="10"/>
    <n v="3328"/>
  </r>
  <r>
    <x v="2"/>
    <x v="0"/>
    <x v="0"/>
    <x v="4"/>
    <x v="257"/>
    <n v="13"/>
    <n v="6611"/>
  </r>
  <r>
    <x v="1"/>
    <x v="1"/>
    <x v="1"/>
    <x v="1"/>
    <x v="258"/>
    <n v="6"/>
    <n v="2910"/>
  </r>
  <r>
    <x v="5"/>
    <x v="3"/>
    <x v="2"/>
    <x v="1"/>
    <x v="259"/>
    <n v="15"/>
    <n v="7282"/>
  </r>
  <r>
    <x v="8"/>
    <x v="1"/>
    <x v="0"/>
    <x v="1"/>
    <x v="145"/>
    <n v="11"/>
    <n v="4763"/>
  </r>
  <r>
    <x v="6"/>
    <x v="2"/>
    <x v="2"/>
    <x v="2"/>
    <x v="260"/>
    <n v="8"/>
    <n v="4216"/>
  </r>
  <r>
    <x v="7"/>
    <x v="1"/>
    <x v="1"/>
    <x v="1"/>
    <x v="26"/>
    <n v="3"/>
    <n v="1012"/>
  </r>
  <r>
    <x v="9"/>
    <x v="4"/>
    <x v="0"/>
    <x v="1"/>
    <x v="31"/>
    <n v="4"/>
    <n v="1799"/>
  </r>
  <r>
    <x v="6"/>
    <x v="0"/>
    <x v="0"/>
    <x v="1"/>
    <x v="261"/>
    <n v="12"/>
    <n v="6738"/>
  </r>
  <r>
    <x v="5"/>
    <x v="4"/>
    <x v="2"/>
    <x v="4"/>
    <x v="262"/>
    <n v="2"/>
    <n v="534"/>
  </r>
  <r>
    <x v="0"/>
    <x v="2"/>
    <x v="0"/>
    <x v="0"/>
    <x v="263"/>
    <n v="16"/>
    <n v="7656"/>
  </r>
  <r>
    <x v="7"/>
    <x v="2"/>
    <x v="2"/>
    <x v="4"/>
    <x v="105"/>
    <n v="6"/>
    <n v="2393"/>
  </r>
  <r>
    <x v="9"/>
    <x v="1"/>
    <x v="0"/>
    <x v="0"/>
    <x v="122"/>
    <n v="15"/>
    <n v="7810"/>
  </r>
  <r>
    <x v="1"/>
    <x v="4"/>
    <x v="2"/>
    <x v="2"/>
    <x v="264"/>
    <n v="13"/>
    <n v="4158"/>
  </r>
  <r>
    <x v="2"/>
    <x v="3"/>
    <x v="1"/>
    <x v="1"/>
    <x v="265"/>
    <n v="12"/>
    <n v="5093"/>
  </r>
  <r>
    <x v="8"/>
    <x v="4"/>
    <x v="1"/>
    <x v="1"/>
    <x v="142"/>
    <n v="7"/>
    <n v="2079"/>
  </r>
  <r>
    <x v="3"/>
    <x v="4"/>
    <x v="1"/>
    <x v="1"/>
    <x v="247"/>
    <n v="16"/>
    <n v="7425"/>
  </r>
  <r>
    <x v="5"/>
    <x v="0"/>
    <x v="3"/>
    <x v="4"/>
    <x v="10"/>
    <n v="6"/>
    <n v="3223"/>
  </r>
  <r>
    <x v="0"/>
    <x v="2"/>
    <x v="3"/>
    <x v="0"/>
    <x v="24"/>
    <n v="9"/>
    <n v="5005"/>
  </r>
  <r>
    <x v="3"/>
    <x v="2"/>
    <x v="1"/>
    <x v="1"/>
    <x v="266"/>
    <n v="3"/>
    <n v="1144"/>
  </r>
  <r>
    <x v="5"/>
    <x v="1"/>
    <x v="3"/>
    <x v="1"/>
    <x v="267"/>
    <n v="10"/>
    <n v="3190"/>
  </r>
  <r>
    <x v="5"/>
    <x v="1"/>
    <x v="1"/>
    <x v="1"/>
    <x v="210"/>
    <n v="3"/>
    <n v="990"/>
  </r>
  <r>
    <x v="10"/>
    <x v="1"/>
    <x v="2"/>
    <x v="3"/>
    <x v="268"/>
    <n v="11"/>
    <n v="3454"/>
  </r>
  <r>
    <x v="5"/>
    <x v="4"/>
    <x v="2"/>
    <x v="2"/>
    <x v="96"/>
    <n v="16"/>
    <n v="5082"/>
  </r>
  <r>
    <x v="8"/>
    <x v="4"/>
    <x v="1"/>
    <x v="4"/>
    <x v="269"/>
    <n v="4"/>
    <n v="1084"/>
  </r>
  <r>
    <x v="3"/>
    <x v="4"/>
    <x v="1"/>
    <x v="2"/>
    <x v="164"/>
    <n v="12"/>
    <n v="4770"/>
  </r>
  <r>
    <x v="5"/>
    <x v="2"/>
    <x v="1"/>
    <x v="4"/>
    <x v="270"/>
    <n v="3"/>
    <n v="1254"/>
  </r>
  <r>
    <x v="2"/>
    <x v="1"/>
    <x v="3"/>
    <x v="4"/>
    <x v="130"/>
    <n v="4"/>
    <n v="1183"/>
  </r>
  <r>
    <x v="1"/>
    <x v="2"/>
    <x v="2"/>
    <x v="3"/>
    <x v="271"/>
    <n v="10"/>
    <n v="4147"/>
  </r>
  <r>
    <x v="3"/>
    <x v="2"/>
    <x v="3"/>
    <x v="1"/>
    <x v="185"/>
    <n v="9"/>
    <n v="4384"/>
  </r>
  <r>
    <x v="0"/>
    <x v="1"/>
    <x v="0"/>
    <x v="1"/>
    <x v="272"/>
    <n v="10"/>
    <n v="3394"/>
  </r>
  <r>
    <x v="2"/>
    <x v="2"/>
    <x v="2"/>
    <x v="0"/>
    <x v="273"/>
    <n v="16"/>
    <n v="8432"/>
  </r>
  <r>
    <x v="9"/>
    <x v="1"/>
    <x v="0"/>
    <x v="0"/>
    <x v="274"/>
    <n v="14"/>
    <n v="4450"/>
  </r>
  <r>
    <x v="8"/>
    <x v="0"/>
    <x v="2"/>
    <x v="0"/>
    <x v="60"/>
    <n v="5"/>
    <n v="2387"/>
  </r>
  <r>
    <x v="2"/>
    <x v="2"/>
    <x v="0"/>
    <x v="0"/>
    <x v="88"/>
    <n v="2"/>
    <n v="363"/>
  </r>
  <r>
    <x v="2"/>
    <x v="0"/>
    <x v="3"/>
    <x v="3"/>
    <x v="66"/>
    <n v="3"/>
    <n v="1111"/>
  </r>
  <r>
    <x v="0"/>
    <x v="4"/>
    <x v="2"/>
    <x v="4"/>
    <x v="275"/>
    <n v="12"/>
    <n v="5506"/>
  </r>
  <r>
    <x v="3"/>
    <x v="3"/>
    <x v="2"/>
    <x v="3"/>
    <x v="13"/>
    <n v="2"/>
    <n v="396"/>
  </r>
  <r>
    <x v="1"/>
    <x v="4"/>
    <x v="1"/>
    <x v="3"/>
    <x v="276"/>
    <n v="3"/>
    <n v="704"/>
  </r>
  <r>
    <x v="1"/>
    <x v="4"/>
    <x v="0"/>
    <x v="3"/>
    <x v="277"/>
    <n v="3"/>
    <n v="754"/>
  </r>
  <r>
    <x v="6"/>
    <x v="4"/>
    <x v="2"/>
    <x v="2"/>
    <x v="1"/>
    <n v="17"/>
    <n v="9136"/>
  </r>
  <r>
    <x v="1"/>
    <x v="2"/>
    <x v="0"/>
    <x v="2"/>
    <x v="278"/>
    <n v="17"/>
    <n v="6881"/>
  </r>
  <r>
    <x v="2"/>
    <x v="2"/>
    <x v="0"/>
    <x v="0"/>
    <x v="279"/>
    <n v="3"/>
    <n v="1238"/>
  </r>
  <r>
    <x v="6"/>
    <x v="3"/>
    <x v="3"/>
    <x v="3"/>
    <x v="280"/>
    <n v="16"/>
    <n v="5264"/>
  </r>
  <r>
    <x v="5"/>
    <x v="4"/>
    <x v="1"/>
    <x v="4"/>
    <x v="257"/>
    <n v="8"/>
    <n v="3405"/>
  </r>
  <r>
    <x v="4"/>
    <x v="1"/>
    <x v="0"/>
    <x v="1"/>
    <x v="281"/>
    <n v="8"/>
    <n v="4202"/>
  </r>
  <r>
    <x v="6"/>
    <x v="4"/>
    <x v="2"/>
    <x v="4"/>
    <x v="282"/>
    <n v="6"/>
    <n v="2338"/>
  </r>
  <r>
    <x v="9"/>
    <x v="3"/>
    <x v="0"/>
    <x v="3"/>
    <x v="283"/>
    <n v="3"/>
    <n v="957"/>
  </r>
  <r>
    <x v="2"/>
    <x v="3"/>
    <x v="3"/>
    <x v="4"/>
    <x v="0"/>
    <n v="5"/>
    <n v="1689"/>
  </r>
  <r>
    <x v="6"/>
    <x v="1"/>
    <x v="2"/>
    <x v="0"/>
    <x v="284"/>
    <n v="6"/>
    <n v="2376"/>
  </r>
  <r>
    <x v="9"/>
    <x v="1"/>
    <x v="1"/>
    <x v="2"/>
    <x v="285"/>
    <n v="7"/>
    <n v="2475"/>
  </r>
  <r>
    <x v="8"/>
    <x v="4"/>
    <x v="0"/>
    <x v="2"/>
    <x v="286"/>
    <n v="9"/>
    <n v="2962"/>
  </r>
  <r>
    <x v="6"/>
    <x v="1"/>
    <x v="1"/>
    <x v="3"/>
    <x v="85"/>
    <n v="4"/>
    <n v="1953"/>
  </r>
  <r>
    <x v="5"/>
    <x v="4"/>
    <x v="3"/>
    <x v="1"/>
    <x v="26"/>
    <n v="13"/>
    <n v="7337"/>
  </r>
  <r>
    <x v="1"/>
    <x v="2"/>
    <x v="0"/>
    <x v="1"/>
    <x v="87"/>
    <n v="8"/>
    <n v="2970"/>
  </r>
  <r>
    <x v="1"/>
    <x v="4"/>
    <x v="0"/>
    <x v="4"/>
    <x v="112"/>
    <n v="13"/>
    <n v="7007"/>
  </r>
  <r>
    <x v="1"/>
    <x v="2"/>
    <x v="3"/>
    <x v="4"/>
    <x v="143"/>
    <n v="6"/>
    <n v="2607"/>
  </r>
  <r>
    <x v="5"/>
    <x v="0"/>
    <x v="0"/>
    <x v="0"/>
    <x v="268"/>
    <n v="11"/>
    <n v="6589"/>
  </r>
  <r>
    <x v="7"/>
    <x v="2"/>
    <x v="2"/>
    <x v="1"/>
    <x v="80"/>
    <n v="13"/>
    <n v="6958"/>
  </r>
  <r>
    <x v="0"/>
    <x v="1"/>
    <x v="0"/>
    <x v="0"/>
    <x v="126"/>
    <n v="9"/>
    <n v="3388"/>
  </r>
  <r>
    <x v="1"/>
    <x v="2"/>
    <x v="0"/>
    <x v="1"/>
    <x v="287"/>
    <n v="14"/>
    <n v="5121"/>
  </r>
  <r>
    <x v="1"/>
    <x v="3"/>
    <x v="1"/>
    <x v="2"/>
    <x v="80"/>
    <n v="10"/>
    <n v="3886"/>
  </r>
  <r>
    <x v="7"/>
    <x v="0"/>
    <x v="0"/>
    <x v="2"/>
    <x v="288"/>
    <n v="8"/>
    <n v="2580"/>
  </r>
  <r>
    <x v="4"/>
    <x v="0"/>
    <x v="1"/>
    <x v="3"/>
    <x v="25"/>
    <n v="6"/>
    <n v="3251"/>
  </r>
  <r>
    <x v="9"/>
    <x v="3"/>
    <x v="2"/>
    <x v="2"/>
    <x v="289"/>
    <n v="21"/>
    <n v="6710"/>
  </r>
  <r>
    <x v="9"/>
    <x v="1"/>
    <x v="0"/>
    <x v="0"/>
    <x v="290"/>
    <n v="7"/>
    <n v="3834"/>
  </r>
  <r>
    <x v="6"/>
    <x v="4"/>
    <x v="1"/>
    <x v="4"/>
    <x v="291"/>
    <n v="8"/>
    <n v="2574"/>
  </r>
  <r>
    <x v="10"/>
    <x v="4"/>
    <x v="3"/>
    <x v="3"/>
    <x v="175"/>
    <n v="11"/>
    <n v="3696"/>
  </r>
  <r>
    <x v="0"/>
    <x v="3"/>
    <x v="1"/>
    <x v="4"/>
    <x v="81"/>
    <n v="10"/>
    <n v="3641"/>
  </r>
  <r>
    <x v="10"/>
    <x v="4"/>
    <x v="1"/>
    <x v="2"/>
    <x v="292"/>
    <n v="12"/>
    <n v="6353"/>
  </r>
  <r>
    <x v="0"/>
    <x v="4"/>
    <x v="2"/>
    <x v="3"/>
    <x v="293"/>
    <n v="2"/>
    <n v="633"/>
  </r>
  <r>
    <x v="1"/>
    <x v="2"/>
    <x v="3"/>
    <x v="4"/>
    <x v="262"/>
    <n v="4"/>
    <n v="1144"/>
  </r>
  <r>
    <x v="3"/>
    <x v="2"/>
    <x v="3"/>
    <x v="0"/>
    <x v="294"/>
    <n v="4"/>
    <n v="1133"/>
  </r>
  <r>
    <x v="4"/>
    <x v="0"/>
    <x v="2"/>
    <x v="4"/>
    <x v="295"/>
    <n v="3"/>
    <n v="979"/>
  </r>
  <r>
    <x v="3"/>
    <x v="1"/>
    <x v="3"/>
    <x v="2"/>
    <x v="242"/>
    <n v="20"/>
    <n v="11787"/>
  </r>
  <r>
    <x v="1"/>
    <x v="1"/>
    <x v="1"/>
    <x v="1"/>
    <x v="244"/>
    <n v="15"/>
    <n v="4818"/>
  </r>
  <r>
    <x v="8"/>
    <x v="4"/>
    <x v="0"/>
    <x v="4"/>
    <x v="50"/>
    <n v="13"/>
    <n v="5137"/>
  </r>
  <r>
    <x v="11"/>
    <x v="3"/>
    <x v="1"/>
    <x v="0"/>
    <x v="296"/>
    <n v="14"/>
    <n v="7909"/>
  </r>
  <r>
    <x v="0"/>
    <x v="3"/>
    <x v="2"/>
    <x v="1"/>
    <x v="24"/>
    <n v="2"/>
    <n v="418"/>
  </r>
  <r>
    <x v="6"/>
    <x v="0"/>
    <x v="3"/>
    <x v="2"/>
    <x v="2"/>
    <n v="8"/>
    <n v="2618"/>
  </r>
  <r>
    <x v="10"/>
    <x v="4"/>
    <x v="1"/>
    <x v="0"/>
    <x v="297"/>
    <n v="2"/>
    <n v="561"/>
  </r>
  <r>
    <x v="3"/>
    <x v="3"/>
    <x v="2"/>
    <x v="1"/>
    <x v="298"/>
    <n v="16"/>
    <n v="7673"/>
  </r>
  <r>
    <x v="10"/>
    <x v="2"/>
    <x v="1"/>
    <x v="0"/>
    <x v="183"/>
    <n v="16"/>
    <n v="7145"/>
  </r>
  <r>
    <x v="6"/>
    <x v="1"/>
    <x v="2"/>
    <x v="3"/>
    <x v="129"/>
    <n v="12"/>
    <n v="4065"/>
  </r>
  <r>
    <x v="11"/>
    <x v="2"/>
    <x v="2"/>
    <x v="0"/>
    <x v="120"/>
    <n v="3"/>
    <n v="1122"/>
  </r>
  <r>
    <x v="10"/>
    <x v="4"/>
    <x v="0"/>
    <x v="3"/>
    <x v="299"/>
    <n v="10"/>
    <n v="5258"/>
  </r>
  <r>
    <x v="10"/>
    <x v="1"/>
    <x v="0"/>
    <x v="2"/>
    <x v="93"/>
    <n v="19"/>
    <n v="11210"/>
  </r>
  <r>
    <x v="10"/>
    <x v="1"/>
    <x v="0"/>
    <x v="2"/>
    <x v="300"/>
    <n v="14"/>
    <n v="6604"/>
  </r>
  <r>
    <x v="6"/>
    <x v="1"/>
    <x v="1"/>
    <x v="4"/>
    <x v="25"/>
    <n v="5"/>
    <n v="1733"/>
  </r>
  <r>
    <x v="3"/>
    <x v="1"/>
    <x v="3"/>
    <x v="4"/>
    <x v="98"/>
    <n v="11"/>
    <n v="5610"/>
  </r>
  <r>
    <x v="11"/>
    <x v="2"/>
    <x v="3"/>
    <x v="2"/>
    <x v="301"/>
    <n v="12"/>
    <n v="5496"/>
  </r>
  <r>
    <x v="10"/>
    <x v="4"/>
    <x v="1"/>
    <x v="2"/>
    <x v="96"/>
    <n v="21"/>
    <n v="7084"/>
  </r>
  <r>
    <x v="2"/>
    <x v="1"/>
    <x v="2"/>
    <x v="3"/>
    <x v="196"/>
    <n v="6"/>
    <n v="2145"/>
  </r>
  <r>
    <x v="9"/>
    <x v="4"/>
    <x v="2"/>
    <x v="1"/>
    <x v="167"/>
    <n v="14"/>
    <n v="6133"/>
  </r>
  <r>
    <x v="1"/>
    <x v="1"/>
    <x v="0"/>
    <x v="2"/>
    <x v="302"/>
    <n v="8"/>
    <n v="4601"/>
  </r>
  <r>
    <x v="5"/>
    <x v="3"/>
    <x v="2"/>
    <x v="1"/>
    <x v="104"/>
    <n v="5"/>
    <n v="1920"/>
  </r>
  <r>
    <x v="3"/>
    <x v="2"/>
    <x v="3"/>
    <x v="0"/>
    <x v="303"/>
    <n v="11"/>
    <n v="5368"/>
  </r>
  <r>
    <x v="5"/>
    <x v="4"/>
    <x v="2"/>
    <x v="4"/>
    <x v="147"/>
    <n v="14"/>
    <n v="7964"/>
  </r>
  <r>
    <x v="3"/>
    <x v="2"/>
    <x v="1"/>
    <x v="2"/>
    <x v="33"/>
    <n v="19"/>
    <n v="6359"/>
  </r>
  <r>
    <x v="6"/>
    <x v="3"/>
    <x v="1"/>
    <x v="3"/>
    <x v="304"/>
    <n v="14"/>
    <n v="7062"/>
  </r>
  <r>
    <x v="2"/>
    <x v="4"/>
    <x v="2"/>
    <x v="0"/>
    <x v="58"/>
    <n v="6"/>
    <n v="2899"/>
  </r>
  <r>
    <x v="1"/>
    <x v="3"/>
    <x v="2"/>
    <x v="3"/>
    <x v="142"/>
    <n v="2"/>
    <n v="369"/>
  </r>
  <r>
    <x v="3"/>
    <x v="0"/>
    <x v="3"/>
    <x v="2"/>
    <x v="2"/>
    <n v="12"/>
    <n v="5667"/>
  </r>
  <r>
    <x v="1"/>
    <x v="2"/>
    <x v="0"/>
    <x v="2"/>
    <x v="4"/>
    <n v="12"/>
    <n v="4104"/>
  </r>
  <r>
    <x v="6"/>
    <x v="1"/>
    <x v="1"/>
    <x v="3"/>
    <x v="305"/>
    <n v="11"/>
    <n v="4103"/>
  </r>
  <r>
    <x v="4"/>
    <x v="2"/>
    <x v="2"/>
    <x v="1"/>
    <x v="44"/>
    <n v="15"/>
    <n v="6853"/>
  </r>
  <r>
    <x v="3"/>
    <x v="1"/>
    <x v="0"/>
    <x v="4"/>
    <x v="257"/>
    <n v="14"/>
    <n v="5192"/>
  </r>
  <r>
    <x v="0"/>
    <x v="3"/>
    <x v="0"/>
    <x v="1"/>
    <x v="165"/>
    <n v="2"/>
    <n v="473"/>
  </r>
  <r>
    <x v="6"/>
    <x v="4"/>
    <x v="0"/>
    <x v="2"/>
    <x v="216"/>
    <n v="18"/>
    <n v="5999"/>
  </r>
  <r>
    <x v="10"/>
    <x v="0"/>
    <x v="2"/>
    <x v="0"/>
    <x v="175"/>
    <n v="9"/>
    <n v="5121"/>
  </r>
  <r>
    <x v="9"/>
    <x v="1"/>
    <x v="1"/>
    <x v="2"/>
    <x v="126"/>
    <n v="18"/>
    <n v="10940"/>
  </r>
  <r>
    <x v="7"/>
    <x v="2"/>
    <x v="3"/>
    <x v="1"/>
    <x v="82"/>
    <n v="9"/>
    <n v="3108"/>
  </r>
  <r>
    <x v="9"/>
    <x v="0"/>
    <x v="0"/>
    <x v="3"/>
    <x v="21"/>
    <n v="3"/>
    <n v="825"/>
  </r>
  <r>
    <x v="8"/>
    <x v="2"/>
    <x v="3"/>
    <x v="4"/>
    <x v="295"/>
    <n v="16"/>
    <n v="9669"/>
  </r>
  <r>
    <x v="5"/>
    <x v="4"/>
    <x v="0"/>
    <x v="1"/>
    <x v="37"/>
    <n v="13"/>
    <n v="4065"/>
  </r>
  <r>
    <x v="2"/>
    <x v="1"/>
    <x v="2"/>
    <x v="1"/>
    <x v="1"/>
    <n v="9"/>
    <n v="4169"/>
  </r>
  <r>
    <x v="6"/>
    <x v="2"/>
    <x v="0"/>
    <x v="2"/>
    <x v="306"/>
    <n v="8"/>
    <n v="3273"/>
  </r>
  <r>
    <x v="11"/>
    <x v="2"/>
    <x v="3"/>
    <x v="4"/>
    <x v="307"/>
    <n v="15"/>
    <n v="8239"/>
  </r>
  <r>
    <x v="4"/>
    <x v="3"/>
    <x v="1"/>
    <x v="2"/>
    <x v="221"/>
    <n v="7"/>
    <n v="2112"/>
  </r>
  <r>
    <x v="5"/>
    <x v="0"/>
    <x v="1"/>
    <x v="4"/>
    <x v="296"/>
    <n v="9"/>
    <n v="4004"/>
  </r>
  <r>
    <x v="8"/>
    <x v="4"/>
    <x v="2"/>
    <x v="2"/>
    <x v="122"/>
    <n v="13"/>
    <n v="7468"/>
  </r>
  <r>
    <x v="11"/>
    <x v="3"/>
    <x v="3"/>
    <x v="4"/>
    <x v="34"/>
    <n v="16"/>
    <n v="8300"/>
  </r>
  <r>
    <x v="5"/>
    <x v="1"/>
    <x v="1"/>
    <x v="0"/>
    <x v="113"/>
    <n v="8"/>
    <n v="4290"/>
  </r>
  <r>
    <x v="11"/>
    <x v="4"/>
    <x v="1"/>
    <x v="3"/>
    <x v="17"/>
    <n v="9"/>
    <n v="5247"/>
  </r>
  <r>
    <x v="5"/>
    <x v="4"/>
    <x v="1"/>
    <x v="1"/>
    <x v="102"/>
    <n v="8"/>
    <n v="3278"/>
  </r>
  <r>
    <x v="11"/>
    <x v="3"/>
    <x v="1"/>
    <x v="3"/>
    <x v="308"/>
    <n v="7"/>
    <n v="2734"/>
  </r>
  <r>
    <x v="5"/>
    <x v="2"/>
    <x v="0"/>
    <x v="0"/>
    <x v="40"/>
    <n v="7"/>
    <n v="3344"/>
  </r>
  <r>
    <x v="6"/>
    <x v="2"/>
    <x v="3"/>
    <x v="0"/>
    <x v="82"/>
    <n v="7"/>
    <n v="3790"/>
  </r>
  <r>
    <x v="5"/>
    <x v="3"/>
    <x v="2"/>
    <x v="1"/>
    <x v="159"/>
    <n v="10"/>
    <n v="4664"/>
  </r>
  <r>
    <x v="5"/>
    <x v="1"/>
    <x v="2"/>
    <x v="0"/>
    <x v="309"/>
    <n v="7"/>
    <n v="3135"/>
  </r>
  <r>
    <x v="8"/>
    <x v="0"/>
    <x v="3"/>
    <x v="0"/>
    <x v="310"/>
    <n v="9"/>
    <n v="4928"/>
  </r>
  <r>
    <x v="9"/>
    <x v="0"/>
    <x v="1"/>
    <x v="4"/>
    <x v="128"/>
    <n v="7"/>
    <n v="3685"/>
  </r>
  <r>
    <x v="11"/>
    <x v="1"/>
    <x v="0"/>
    <x v="4"/>
    <x v="311"/>
    <n v="4"/>
    <n v="1447"/>
  </r>
  <r>
    <x v="0"/>
    <x v="2"/>
    <x v="2"/>
    <x v="1"/>
    <x v="312"/>
    <n v="8"/>
    <n v="3449"/>
  </r>
  <r>
    <x v="7"/>
    <x v="4"/>
    <x v="2"/>
    <x v="4"/>
    <x v="310"/>
    <n v="15"/>
    <n v="5885"/>
  </r>
  <r>
    <x v="5"/>
    <x v="2"/>
    <x v="2"/>
    <x v="2"/>
    <x v="313"/>
    <n v="17"/>
    <n v="10504"/>
  </r>
  <r>
    <x v="1"/>
    <x v="0"/>
    <x v="0"/>
    <x v="4"/>
    <x v="40"/>
    <n v="16"/>
    <n v="5973"/>
  </r>
  <r>
    <x v="1"/>
    <x v="2"/>
    <x v="3"/>
    <x v="2"/>
    <x v="226"/>
    <n v="18"/>
    <n v="8003"/>
  </r>
  <r>
    <x v="11"/>
    <x v="4"/>
    <x v="0"/>
    <x v="4"/>
    <x v="314"/>
    <n v="6"/>
    <n v="3256"/>
  </r>
  <r>
    <x v="2"/>
    <x v="0"/>
    <x v="1"/>
    <x v="3"/>
    <x v="315"/>
    <n v="3"/>
    <n v="957"/>
  </r>
  <r>
    <x v="0"/>
    <x v="3"/>
    <x v="0"/>
    <x v="1"/>
    <x v="53"/>
    <n v="8"/>
    <n v="3163"/>
  </r>
  <r>
    <x v="2"/>
    <x v="0"/>
    <x v="2"/>
    <x v="0"/>
    <x v="121"/>
    <n v="8"/>
    <n v="2948"/>
  </r>
  <r>
    <x v="7"/>
    <x v="2"/>
    <x v="3"/>
    <x v="4"/>
    <x v="316"/>
    <n v="13"/>
    <n v="6837"/>
  </r>
  <r>
    <x v="8"/>
    <x v="1"/>
    <x v="1"/>
    <x v="4"/>
    <x v="317"/>
    <n v="4"/>
    <n v="1947"/>
  </r>
  <r>
    <x v="3"/>
    <x v="2"/>
    <x v="3"/>
    <x v="1"/>
    <x v="183"/>
    <n v="10"/>
    <n v="5324"/>
  </r>
  <r>
    <x v="7"/>
    <x v="0"/>
    <x v="2"/>
    <x v="0"/>
    <x v="318"/>
    <n v="13"/>
    <n v="6639"/>
  </r>
  <r>
    <x v="7"/>
    <x v="2"/>
    <x v="3"/>
    <x v="3"/>
    <x v="204"/>
    <n v="11"/>
    <n v="4906"/>
  </r>
  <r>
    <x v="10"/>
    <x v="2"/>
    <x v="2"/>
    <x v="1"/>
    <x v="251"/>
    <n v="4"/>
    <n v="1227"/>
  </r>
  <r>
    <x v="3"/>
    <x v="3"/>
    <x v="1"/>
    <x v="1"/>
    <x v="319"/>
    <n v="15"/>
    <n v="5913"/>
  </r>
  <r>
    <x v="4"/>
    <x v="1"/>
    <x v="2"/>
    <x v="4"/>
    <x v="271"/>
    <n v="11"/>
    <n v="5159"/>
  </r>
  <r>
    <x v="2"/>
    <x v="3"/>
    <x v="0"/>
    <x v="3"/>
    <x v="320"/>
    <n v="15"/>
    <n v="8283"/>
  </r>
  <r>
    <x v="1"/>
    <x v="1"/>
    <x v="1"/>
    <x v="1"/>
    <x v="321"/>
    <n v="8"/>
    <n v="3344"/>
  </r>
  <r>
    <x v="5"/>
    <x v="1"/>
    <x v="1"/>
    <x v="1"/>
    <x v="96"/>
    <n v="10"/>
    <n v="3982"/>
  </r>
  <r>
    <x v="1"/>
    <x v="0"/>
    <x v="2"/>
    <x v="2"/>
    <x v="322"/>
    <n v="7"/>
    <n v="2739"/>
  </r>
  <r>
    <x v="6"/>
    <x v="2"/>
    <x v="2"/>
    <x v="3"/>
    <x v="131"/>
    <n v="10"/>
    <n v="4840"/>
  </r>
  <r>
    <x v="1"/>
    <x v="0"/>
    <x v="1"/>
    <x v="0"/>
    <x v="177"/>
    <n v="12"/>
    <n v="6765"/>
  </r>
  <r>
    <x v="6"/>
    <x v="2"/>
    <x v="0"/>
    <x v="1"/>
    <x v="31"/>
    <n v="7"/>
    <n v="2283"/>
  </r>
  <r>
    <x v="0"/>
    <x v="3"/>
    <x v="0"/>
    <x v="3"/>
    <x v="323"/>
    <n v="16"/>
    <n v="7442"/>
  </r>
  <r>
    <x v="2"/>
    <x v="2"/>
    <x v="2"/>
    <x v="3"/>
    <x v="259"/>
    <n v="4"/>
    <n v="1727"/>
  </r>
  <r>
    <x v="11"/>
    <x v="4"/>
    <x v="1"/>
    <x v="0"/>
    <x v="324"/>
    <n v="13"/>
    <n v="7601"/>
  </r>
  <r>
    <x v="0"/>
    <x v="0"/>
    <x v="2"/>
    <x v="0"/>
    <x v="325"/>
    <n v="7"/>
    <n v="2959"/>
  </r>
  <r>
    <x v="0"/>
    <x v="3"/>
    <x v="3"/>
    <x v="2"/>
    <x v="125"/>
    <n v="9"/>
    <n v="3138"/>
  </r>
  <r>
    <x v="1"/>
    <x v="4"/>
    <x v="1"/>
    <x v="3"/>
    <x v="326"/>
    <n v="16"/>
    <n v="7805"/>
  </r>
  <r>
    <x v="8"/>
    <x v="4"/>
    <x v="3"/>
    <x v="0"/>
    <x v="109"/>
    <n v="11"/>
    <n v="5225"/>
  </r>
  <r>
    <x v="1"/>
    <x v="0"/>
    <x v="2"/>
    <x v="2"/>
    <x v="184"/>
    <n v="13"/>
    <n v="7788"/>
  </r>
  <r>
    <x v="7"/>
    <x v="4"/>
    <x v="3"/>
    <x v="4"/>
    <x v="232"/>
    <n v="9"/>
    <n v="2849"/>
  </r>
  <r>
    <x v="6"/>
    <x v="2"/>
    <x v="1"/>
    <x v="0"/>
    <x v="327"/>
    <n v="10"/>
    <n v="4626"/>
  </r>
  <r>
    <x v="5"/>
    <x v="0"/>
    <x v="3"/>
    <x v="0"/>
    <x v="3"/>
    <n v="11"/>
    <n v="3652"/>
  </r>
  <r>
    <x v="6"/>
    <x v="2"/>
    <x v="2"/>
    <x v="1"/>
    <x v="185"/>
    <n v="6"/>
    <n v="2063"/>
  </r>
  <r>
    <x v="8"/>
    <x v="2"/>
    <x v="2"/>
    <x v="1"/>
    <x v="278"/>
    <n v="4"/>
    <n v="1810"/>
  </r>
  <r>
    <x v="2"/>
    <x v="3"/>
    <x v="2"/>
    <x v="3"/>
    <x v="328"/>
    <n v="5"/>
    <n v="1469"/>
  </r>
  <r>
    <x v="8"/>
    <x v="0"/>
    <x v="1"/>
    <x v="4"/>
    <x v="281"/>
    <n v="12"/>
    <n v="6947"/>
  </r>
  <r>
    <x v="6"/>
    <x v="2"/>
    <x v="1"/>
    <x v="4"/>
    <x v="26"/>
    <n v="9"/>
    <n v="3724"/>
  </r>
  <r>
    <x v="0"/>
    <x v="3"/>
    <x v="1"/>
    <x v="4"/>
    <x v="329"/>
    <n v="4"/>
    <n v="1579"/>
  </r>
  <r>
    <x v="8"/>
    <x v="2"/>
    <x v="3"/>
    <x v="3"/>
    <x v="40"/>
    <n v="2"/>
    <n v="649"/>
  </r>
  <r>
    <x v="11"/>
    <x v="0"/>
    <x v="1"/>
    <x v="1"/>
    <x v="120"/>
    <n v="7"/>
    <n v="3042"/>
  </r>
  <r>
    <x v="4"/>
    <x v="4"/>
    <x v="2"/>
    <x v="4"/>
    <x v="206"/>
    <n v="4"/>
    <n v="1084"/>
  </r>
  <r>
    <x v="2"/>
    <x v="2"/>
    <x v="3"/>
    <x v="1"/>
    <x v="330"/>
    <n v="7"/>
    <n v="2052"/>
  </r>
  <r>
    <x v="9"/>
    <x v="2"/>
    <x v="1"/>
    <x v="4"/>
    <x v="145"/>
    <n v="9"/>
    <n v="4521"/>
  </r>
  <r>
    <x v="5"/>
    <x v="3"/>
    <x v="0"/>
    <x v="0"/>
    <x v="331"/>
    <n v="3"/>
    <n v="831"/>
  </r>
  <r>
    <x v="2"/>
    <x v="2"/>
    <x v="2"/>
    <x v="1"/>
    <x v="332"/>
    <n v="12"/>
    <n v="6694"/>
  </r>
  <r>
    <x v="5"/>
    <x v="4"/>
    <x v="0"/>
    <x v="4"/>
    <x v="239"/>
    <n v="3"/>
    <n v="1117"/>
  </r>
  <r>
    <x v="5"/>
    <x v="0"/>
    <x v="0"/>
    <x v="3"/>
    <x v="212"/>
    <n v="13"/>
    <n v="4290"/>
  </r>
  <r>
    <x v="9"/>
    <x v="1"/>
    <x v="1"/>
    <x v="2"/>
    <x v="163"/>
    <n v="13"/>
    <n v="4385"/>
  </r>
  <r>
    <x v="1"/>
    <x v="1"/>
    <x v="2"/>
    <x v="1"/>
    <x v="283"/>
    <n v="2"/>
    <n v="655"/>
  </r>
  <r>
    <x v="11"/>
    <x v="4"/>
    <x v="0"/>
    <x v="3"/>
    <x v="333"/>
    <n v="7"/>
    <n v="3273"/>
  </r>
  <r>
    <x v="5"/>
    <x v="2"/>
    <x v="3"/>
    <x v="1"/>
    <x v="120"/>
    <n v="8"/>
    <n v="4026"/>
  </r>
  <r>
    <x v="4"/>
    <x v="2"/>
    <x v="3"/>
    <x v="2"/>
    <x v="30"/>
    <n v="16"/>
    <n v="9042"/>
  </r>
  <r>
    <x v="10"/>
    <x v="4"/>
    <x v="1"/>
    <x v="1"/>
    <x v="71"/>
    <n v="2"/>
    <n v="506"/>
  </r>
  <r>
    <x v="6"/>
    <x v="3"/>
    <x v="1"/>
    <x v="2"/>
    <x v="72"/>
    <n v="10"/>
    <n v="3441"/>
  </r>
  <r>
    <x v="5"/>
    <x v="0"/>
    <x v="2"/>
    <x v="1"/>
    <x v="28"/>
    <n v="14"/>
    <n v="5506"/>
  </r>
  <r>
    <x v="1"/>
    <x v="4"/>
    <x v="3"/>
    <x v="1"/>
    <x v="194"/>
    <n v="12"/>
    <n v="4499"/>
  </r>
  <r>
    <x v="5"/>
    <x v="1"/>
    <x v="3"/>
    <x v="0"/>
    <x v="334"/>
    <n v="5"/>
    <n v="2277"/>
  </r>
  <r>
    <x v="9"/>
    <x v="3"/>
    <x v="2"/>
    <x v="1"/>
    <x v="335"/>
    <n v="4"/>
    <n v="1309"/>
  </r>
  <r>
    <x v="1"/>
    <x v="1"/>
    <x v="3"/>
    <x v="3"/>
    <x v="55"/>
    <n v="16"/>
    <n v="9488"/>
  </r>
  <r>
    <x v="2"/>
    <x v="1"/>
    <x v="0"/>
    <x v="4"/>
    <x v="336"/>
    <n v="7"/>
    <n v="3795"/>
  </r>
  <r>
    <x v="0"/>
    <x v="2"/>
    <x v="3"/>
    <x v="3"/>
    <x v="337"/>
    <n v="4"/>
    <n v="1804"/>
  </r>
  <r>
    <x v="10"/>
    <x v="0"/>
    <x v="3"/>
    <x v="4"/>
    <x v="109"/>
    <n v="11"/>
    <n v="4202"/>
  </r>
  <r>
    <x v="3"/>
    <x v="2"/>
    <x v="3"/>
    <x v="1"/>
    <x v="338"/>
    <n v="11"/>
    <n v="6369"/>
  </r>
  <r>
    <x v="11"/>
    <x v="0"/>
    <x v="3"/>
    <x v="1"/>
    <x v="188"/>
    <n v="7"/>
    <n v="3097"/>
  </r>
  <r>
    <x v="7"/>
    <x v="0"/>
    <x v="2"/>
    <x v="2"/>
    <x v="339"/>
    <n v="13"/>
    <n v="5864"/>
  </r>
  <r>
    <x v="1"/>
    <x v="3"/>
    <x v="2"/>
    <x v="2"/>
    <x v="340"/>
    <n v="10"/>
    <n v="4158"/>
  </r>
  <r>
    <x v="1"/>
    <x v="4"/>
    <x v="0"/>
    <x v="3"/>
    <x v="165"/>
    <n v="16"/>
    <n v="5924"/>
  </r>
  <r>
    <x v="5"/>
    <x v="4"/>
    <x v="0"/>
    <x v="3"/>
    <x v="89"/>
    <n v="5"/>
    <n v="1738"/>
  </r>
  <r>
    <x v="0"/>
    <x v="1"/>
    <x v="2"/>
    <x v="4"/>
    <x v="341"/>
    <n v="5"/>
    <n v="1826"/>
  </r>
  <r>
    <x v="5"/>
    <x v="4"/>
    <x v="3"/>
    <x v="1"/>
    <x v="342"/>
    <n v="14"/>
    <n v="5489"/>
  </r>
  <r>
    <x v="4"/>
    <x v="2"/>
    <x v="1"/>
    <x v="3"/>
    <x v="56"/>
    <n v="12"/>
    <n v="6353"/>
  </r>
  <r>
    <x v="4"/>
    <x v="1"/>
    <x v="0"/>
    <x v="1"/>
    <x v="310"/>
    <n v="4"/>
    <n v="1810"/>
  </r>
  <r>
    <x v="2"/>
    <x v="4"/>
    <x v="1"/>
    <x v="2"/>
    <x v="60"/>
    <n v="11"/>
    <n v="3597"/>
  </r>
  <r>
    <x v="6"/>
    <x v="4"/>
    <x v="0"/>
    <x v="4"/>
    <x v="38"/>
    <n v="10"/>
    <n v="3834"/>
  </r>
  <r>
    <x v="2"/>
    <x v="0"/>
    <x v="2"/>
    <x v="1"/>
    <x v="269"/>
    <n v="11"/>
    <n v="4499"/>
  </r>
  <r>
    <x v="4"/>
    <x v="0"/>
    <x v="1"/>
    <x v="0"/>
    <x v="172"/>
    <n v="6"/>
    <n v="2794"/>
  </r>
  <r>
    <x v="1"/>
    <x v="2"/>
    <x v="3"/>
    <x v="2"/>
    <x v="276"/>
    <n v="14"/>
    <n v="4433"/>
  </r>
  <r>
    <x v="11"/>
    <x v="4"/>
    <x v="2"/>
    <x v="3"/>
    <x v="343"/>
    <n v="13"/>
    <n v="7695"/>
  </r>
  <r>
    <x v="5"/>
    <x v="3"/>
    <x v="1"/>
    <x v="1"/>
    <x v="344"/>
    <n v="8"/>
    <n v="3240"/>
  </r>
  <r>
    <x v="11"/>
    <x v="0"/>
    <x v="1"/>
    <x v="4"/>
    <x v="73"/>
    <n v="7"/>
    <n v="2250"/>
  </r>
  <r>
    <x v="9"/>
    <x v="2"/>
    <x v="2"/>
    <x v="4"/>
    <x v="161"/>
    <n v="6"/>
    <n v="1832"/>
  </r>
  <r>
    <x v="8"/>
    <x v="4"/>
    <x v="1"/>
    <x v="2"/>
    <x v="345"/>
    <n v="20"/>
    <n v="6733"/>
  </r>
  <r>
    <x v="3"/>
    <x v="2"/>
    <x v="0"/>
    <x v="3"/>
    <x v="346"/>
    <n v="16"/>
    <n v="8382"/>
  </r>
  <r>
    <x v="5"/>
    <x v="2"/>
    <x v="0"/>
    <x v="3"/>
    <x v="347"/>
    <n v="3"/>
    <n v="935"/>
  </r>
  <r>
    <x v="0"/>
    <x v="0"/>
    <x v="2"/>
    <x v="3"/>
    <x v="316"/>
    <n v="3"/>
    <n v="1166"/>
  </r>
  <r>
    <x v="3"/>
    <x v="1"/>
    <x v="2"/>
    <x v="3"/>
    <x v="250"/>
    <n v="16"/>
    <n v="8514"/>
  </r>
  <r>
    <x v="3"/>
    <x v="1"/>
    <x v="0"/>
    <x v="2"/>
    <x v="348"/>
    <n v="9"/>
    <n v="5148"/>
  </r>
  <r>
    <x v="0"/>
    <x v="4"/>
    <x v="1"/>
    <x v="4"/>
    <x v="349"/>
    <n v="11"/>
    <n v="4290"/>
  </r>
  <r>
    <x v="1"/>
    <x v="2"/>
    <x v="3"/>
    <x v="0"/>
    <x v="281"/>
    <n v="12"/>
    <n v="6738"/>
  </r>
  <r>
    <x v="1"/>
    <x v="4"/>
    <x v="0"/>
    <x v="4"/>
    <x v="350"/>
    <n v="4"/>
    <n v="1810"/>
  </r>
  <r>
    <x v="8"/>
    <x v="0"/>
    <x v="1"/>
    <x v="3"/>
    <x v="351"/>
    <n v="2"/>
    <n v="583"/>
  </r>
  <r>
    <x v="7"/>
    <x v="0"/>
    <x v="2"/>
    <x v="0"/>
    <x v="352"/>
    <n v="6"/>
    <n v="2877"/>
  </r>
  <r>
    <x v="2"/>
    <x v="4"/>
    <x v="3"/>
    <x v="3"/>
    <x v="316"/>
    <n v="3"/>
    <n v="693"/>
  </r>
  <r>
    <x v="2"/>
    <x v="2"/>
    <x v="1"/>
    <x v="3"/>
    <x v="111"/>
    <n v="7"/>
    <n v="3179"/>
  </r>
  <r>
    <x v="4"/>
    <x v="3"/>
    <x v="3"/>
    <x v="1"/>
    <x v="353"/>
    <n v="2"/>
    <n v="633"/>
  </r>
  <r>
    <x v="11"/>
    <x v="0"/>
    <x v="1"/>
    <x v="4"/>
    <x v="298"/>
    <n v="13"/>
    <n v="7854"/>
  </r>
  <r>
    <x v="7"/>
    <x v="2"/>
    <x v="1"/>
    <x v="1"/>
    <x v="283"/>
    <n v="4"/>
    <n v="1062"/>
  </r>
  <r>
    <x v="11"/>
    <x v="1"/>
    <x v="0"/>
    <x v="1"/>
    <x v="354"/>
    <n v="11"/>
    <n v="4653"/>
  </r>
  <r>
    <x v="8"/>
    <x v="3"/>
    <x v="0"/>
    <x v="3"/>
    <x v="60"/>
    <n v="2"/>
    <n v="385"/>
  </r>
  <r>
    <x v="11"/>
    <x v="0"/>
    <x v="3"/>
    <x v="0"/>
    <x v="297"/>
    <n v="12"/>
    <n v="5605"/>
  </r>
  <r>
    <x v="6"/>
    <x v="2"/>
    <x v="1"/>
    <x v="4"/>
    <x v="133"/>
    <n v="10"/>
    <n v="4109"/>
  </r>
  <r>
    <x v="0"/>
    <x v="0"/>
    <x v="2"/>
    <x v="3"/>
    <x v="129"/>
    <n v="8"/>
    <n v="2327"/>
  </r>
  <r>
    <x v="6"/>
    <x v="1"/>
    <x v="0"/>
    <x v="0"/>
    <x v="202"/>
    <n v="4"/>
    <n v="1683"/>
  </r>
  <r>
    <x v="2"/>
    <x v="2"/>
    <x v="3"/>
    <x v="4"/>
    <x v="355"/>
    <n v="2"/>
    <n v="506"/>
  </r>
  <r>
    <x v="2"/>
    <x v="3"/>
    <x v="0"/>
    <x v="0"/>
    <x v="46"/>
    <n v="2"/>
    <n v="385"/>
  </r>
  <r>
    <x v="8"/>
    <x v="3"/>
    <x v="2"/>
    <x v="0"/>
    <x v="356"/>
    <n v="10"/>
    <n v="4879"/>
  </r>
  <r>
    <x v="6"/>
    <x v="0"/>
    <x v="0"/>
    <x v="3"/>
    <x v="86"/>
    <n v="13"/>
    <n v="5121"/>
  </r>
  <r>
    <x v="4"/>
    <x v="1"/>
    <x v="1"/>
    <x v="1"/>
    <x v="357"/>
    <n v="12"/>
    <n v="5011"/>
  </r>
  <r>
    <x v="2"/>
    <x v="3"/>
    <x v="0"/>
    <x v="2"/>
    <x v="288"/>
    <n v="12"/>
    <n v="6635"/>
  </r>
  <r>
    <x v="1"/>
    <x v="1"/>
    <x v="2"/>
    <x v="0"/>
    <x v="187"/>
    <n v="6"/>
    <n v="1881"/>
  </r>
  <r>
    <x v="2"/>
    <x v="2"/>
    <x v="2"/>
    <x v="4"/>
    <x v="358"/>
    <n v="10"/>
    <n v="3949"/>
  </r>
  <r>
    <x v="5"/>
    <x v="3"/>
    <x v="0"/>
    <x v="0"/>
    <x v="359"/>
    <n v="4"/>
    <n v="1194"/>
  </r>
  <r>
    <x v="0"/>
    <x v="0"/>
    <x v="1"/>
    <x v="0"/>
    <x v="272"/>
    <n v="6"/>
    <n v="2569"/>
  </r>
  <r>
    <x v="7"/>
    <x v="0"/>
    <x v="0"/>
    <x v="4"/>
    <x v="330"/>
    <n v="2"/>
    <n v="473"/>
  </r>
  <r>
    <x v="9"/>
    <x v="3"/>
    <x v="3"/>
    <x v="2"/>
    <x v="113"/>
    <n v="7"/>
    <n v="3201"/>
  </r>
  <r>
    <x v="0"/>
    <x v="1"/>
    <x v="1"/>
    <x v="3"/>
    <x v="213"/>
    <n v="10"/>
    <n v="4928"/>
  </r>
  <r>
    <x v="8"/>
    <x v="2"/>
    <x v="0"/>
    <x v="0"/>
    <x v="55"/>
    <n v="2"/>
    <n v="611"/>
  </r>
  <r>
    <x v="1"/>
    <x v="1"/>
    <x v="0"/>
    <x v="0"/>
    <x v="325"/>
    <n v="8"/>
    <n v="4021"/>
  </r>
  <r>
    <x v="1"/>
    <x v="0"/>
    <x v="1"/>
    <x v="3"/>
    <x v="360"/>
    <n v="5"/>
    <n v="1760"/>
  </r>
  <r>
    <x v="8"/>
    <x v="1"/>
    <x v="1"/>
    <x v="1"/>
    <x v="158"/>
    <n v="12"/>
    <n v="5264"/>
  </r>
  <r>
    <x v="9"/>
    <x v="1"/>
    <x v="2"/>
    <x v="4"/>
    <x v="271"/>
    <n v="9"/>
    <n v="3273"/>
  </r>
  <r>
    <x v="2"/>
    <x v="4"/>
    <x v="1"/>
    <x v="4"/>
    <x v="65"/>
    <n v="8"/>
    <n v="4180"/>
  </r>
  <r>
    <x v="8"/>
    <x v="1"/>
    <x v="2"/>
    <x v="1"/>
    <x v="361"/>
    <n v="6"/>
    <n v="1705"/>
  </r>
  <r>
    <x v="0"/>
    <x v="4"/>
    <x v="3"/>
    <x v="3"/>
    <x v="362"/>
    <n v="9"/>
    <n v="3768"/>
  </r>
  <r>
    <x v="6"/>
    <x v="3"/>
    <x v="1"/>
    <x v="3"/>
    <x v="287"/>
    <n v="11"/>
    <n v="4565"/>
  </r>
  <r>
    <x v="10"/>
    <x v="3"/>
    <x v="0"/>
    <x v="1"/>
    <x v="170"/>
    <n v="4"/>
    <n v="1238"/>
  </r>
  <r>
    <x v="9"/>
    <x v="4"/>
    <x v="2"/>
    <x v="4"/>
    <x v="363"/>
    <n v="15"/>
    <n v="5126"/>
  </r>
  <r>
    <x v="5"/>
    <x v="3"/>
    <x v="0"/>
    <x v="2"/>
    <x v="364"/>
    <n v="10"/>
    <n v="3540"/>
  </r>
  <r>
    <x v="0"/>
    <x v="3"/>
    <x v="2"/>
    <x v="4"/>
    <x v="365"/>
    <n v="16"/>
    <n v="9339"/>
  </r>
  <r>
    <x v="10"/>
    <x v="4"/>
    <x v="1"/>
    <x v="0"/>
    <x v="4"/>
    <n v="4"/>
    <n v="1667"/>
  </r>
  <r>
    <x v="10"/>
    <x v="0"/>
    <x v="1"/>
    <x v="4"/>
    <x v="340"/>
    <n v="2"/>
    <n v="545"/>
  </r>
  <r>
    <x v="1"/>
    <x v="2"/>
    <x v="1"/>
    <x v="2"/>
    <x v="366"/>
    <n v="12"/>
    <n v="4407"/>
  </r>
  <r>
    <x v="8"/>
    <x v="0"/>
    <x v="3"/>
    <x v="4"/>
    <x v="48"/>
    <n v="8"/>
    <n v="4384"/>
  </r>
  <r>
    <x v="2"/>
    <x v="4"/>
    <x v="1"/>
    <x v="3"/>
    <x v="284"/>
    <n v="15"/>
    <n v="5407"/>
  </r>
  <r>
    <x v="2"/>
    <x v="4"/>
    <x v="0"/>
    <x v="2"/>
    <x v="367"/>
    <n v="20"/>
    <n v="12018"/>
  </r>
  <r>
    <x v="4"/>
    <x v="3"/>
    <x v="0"/>
    <x v="0"/>
    <x v="260"/>
    <n v="16"/>
    <n v="6782"/>
  </r>
  <r>
    <x v="1"/>
    <x v="3"/>
    <x v="0"/>
    <x v="3"/>
    <x v="153"/>
    <n v="13"/>
    <n v="6336"/>
  </r>
  <r>
    <x v="5"/>
    <x v="2"/>
    <x v="0"/>
    <x v="0"/>
    <x v="37"/>
    <n v="2"/>
    <n v="380"/>
  </r>
  <r>
    <x v="0"/>
    <x v="3"/>
    <x v="1"/>
    <x v="0"/>
    <x v="129"/>
    <n v="8"/>
    <n v="4213"/>
  </r>
  <r>
    <x v="11"/>
    <x v="4"/>
    <x v="2"/>
    <x v="0"/>
    <x v="368"/>
    <n v="3"/>
    <n v="682"/>
  </r>
  <r>
    <x v="10"/>
    <x v="2"/>
    <x v="0"/>
    <x v="0"/>
    <x v="268"/>
    <n v="11"/>
    <n v="5599"/>
  </r>
  <r>
    <x v="2"/>
    <x v="3"/>
    <x v="2"/>
    <x v="4"/>
    <x v="0"/>
    <n v="16"/>
    <n v="7112"/>
  </r>
  <r>
    <x v="5"/>
    <x v="3"/>
    <x v="0"/>
    <x v="0"/>
    <x v="48"/>
    <n v="4"/>
    <n v="1656"/>
  </r>
  <r>
    <x v="4"/>
    <x v="1"/>
    <x v="1"/>
    <x v="0"/>
    <x v="178"/>
    <n v="4"/>
    <n v="1909"/>
  </r>
  <r>
    <x v="11"/>
    <x v="3"/>
    <x v="3"/>
    <x v="0"/>
    <x v="369"/>
    <n v="6"/>
    <n v="2690"/>
  </r>
  <r>
    <x v="0"/>
    <x v="2"/>
    <x v="3"/>
    <x v="2"/>
    <x v="370"/>
    <n v="14"/>
    <n v="7096"/>
  </r>
  <r>
    <x v="11"/>
    <x v="0"/>
    <x v="1"/>
    <x v="3"/>
    <x v="293"/>
    <n v="11"/>
    <n v="5071"/>
  </r>
  <r>
    <x v="7"/>
    <x v="2"/>
    <x v="2"/>
    <x v="1"/>
    <x v="125"/>
    <n v="7"/>
    <n v="2871"/>
  </r>
  <r>
    <x v="1"/>
    <x v="3"/>
    <x v="2"/>
    <x v="4"/>
    <x v="371"/>
    <n v="4"/>
    <n v="1628"/>
  </r>
  <r>
    <x v="6"/>
    <x v="2"/>
    <x v="1"/>
    <x v="0"/>
    <x v="76"/>
    <n v="10"/>
    <n v="5506"/>
  </r>
  <r>
    <x v="2"/>
    <x v="2"/>
    <x v="2"/>
    <x v="4"/>
    <x v="7"/>
    <n v="9"/>
    <n v="3009"/>
  </r>
  <r>
    <x v="6"/>
    <x v="4"/>
    <x v="2"/>
    <x v="4"/>
    <x v="50"/>
    <n v="9"/>
    <n v="4829"/>
  </r>
  <r>
    <x v="11"/>
    <x v="1"/>
    <x v="0"/>
    <x v="0"/>
    <x v="372"/>
    <n v="10"/>
    <n v="5319"/>
  </r>
  <r>
    <x v="7"/>
    <x v="2"/>
    <x v="1"/>
    <x v="0"/>
    <x v="373"/>
    <n v="16"/>
    <n v="5478"/>
  </r>
  <r>
    <x v="0"/>
    <x v="2"/>
    <x v="3"/>
    <x v="3"/>
    <x v="260"/>
    <n v="5"/>
    <n v="2206"/>
  </r>
  <r>
    <x v="0"/>
    <x v="3"/>
    <x v="1"/>
    <x v="0"/>
    <x v="374"/>
    <n v="13"/>
    <n v="7799"/>
  </r>
  <r>
    <x v="6"/>
    <x v="0"/>
    <x v="2"/>
    <x v="1"/>
    <x v="306"/>
    <n v="14"/>
    <n v="6105"/>
  </r>
  <r>
    <x v="8"/>
    <x v="4"/>
    <x v="2"/>
    <x v="0"/>
    <x v="375"/>
    <n v="12"/>
    <n v="6919"/>
  </r>
  <r>
    <x v="3"/>
    <x v="3"/>
    <x v="2"/>
    <x v="2"/>
    <x v="87"/>
    <n v="9"/>
    <n v="4166"/>
  </r>
  <r>
    <x v="10"/>
    <x v="0"/>
    <x v="0"/>
    <x v="4"/>
    <x v="212"/>
    <n v="6"/>
    <n v="1931"/>
  </r>
  <r>
    <x v="7"/>
    <x v="2"/>
    <x v="3"/>
    <x v="4"/>
    <x v="366"/>
    <n v="6"/>
    <n v="3190"/>
  </r>
  <r>
    <x v="6"/>
    <x v="0"/>
    <x v="0"/>
    <x v="0"/>
    <x v="319"/>
    <n v="11"/>
    <n v="6072"/>
  </r>
  <r>
    <x v="0"/>
    <x v="1"/>
    <x v="3"/>
    <x v="0"/>
    <x v="376"/>
    <n v="11"/>
    <n v="4433"/>
  </r>
  <r>
    <x v="2"/>
    <x v="2"/>
    <x v="0"/>
    <x v="2"/>
    <x v="89"/>
    <n v="15"/>
    <n v="5793"/>
  </r>
  <r>
    <x v="2"/>
    <x v="3"/>
    <x v="0"/>
    <x v="3"/>
    <x v="377"/>
    <n v="4"/>
    <n v="1166"/>
  </r>
  <r>
    <x v="2"/>
    <x v="2"/>
    <x v="3"/>
    <x v="2"/>
    <x v="100"/>
    <n v="19"/>
    <n v="11424"/>
  </r>
  <r>
    <x v="3"/>
    <x v="3"/>
    <x v="0"/>
    <x v="3"/>
    <x v="24"/>
    <n v="16"/>
    <n v="9273"/>
  </r>
  <r>
    <x v="8"/>
    <x v="0"/>
    <x v="1"/>
    <x v="1"/>
    <x v="315"/>
    <n v="10"/>
    <n v="4912"/>
  </r>
  <r>
    <x v="3"/>
    <x v="1"/>
    <x v="2"/>
    <x v="4"/>
    <x v="363"/>
    <n v="12"/>
    <n v="7211"/>
  </r>
  <r>
    <x v="10"/>
    <x v="0"/>
    <x v="1"/>
    <x v="1"/>
    <x v="108"/>
    <n v="12"/>
    <n v="4153"/>
  </r>
  <r>
    <x v="1"/>
    <x v="3"/>
    <x v="3"/>
    <x v="3"/>
    <x v="93"/>
    <n v="16"/>
    <n v="7442"/>
  </r>
  <r>
    <x v="3"/>
    <x v="4"/>
    <x v="2"/>
    <x v="1"/>
    <x v="378"/>
    <n v="6"/>
    <n v="1925"/>
  </r>
  <r>
    <x v="8"/>
    <x v="3"/>
    <x v="0"/>
    <x v="1"/>
    <x v="379"/>
    <n v="13"/>
    <n v="7667"/>
  </r>
  <r>
    <x v="1"/>
    <x v="2"/>
    <x v="2"/>
    <x v="0"/>
    <x v="65"/>
    <n v="8"/>
    <n v="3080"/>
  </r>
  <r>
    <x v="10"/>
    <x v="0"/>
    <x v="2"/>
    <x v="3"/>
    <x v="249"/>
    <n v="7"/>
    <n v="3768"/>
  </r>
  <r>
    <x v="6"/>
    <x v="0"/>
    <x v="3"/>
    <x v="2"/>
    <x v="119"/>
    <n v="12"/>
    <n v="7209"/>
  </r>
  <r>
    <x v="9"/>
    <x v="3"/>
    <x v="0"/>
    <x v="2"/>
    <x v="252"/>
    <n v="12"/>
    <n v="6030"/>
  </r>
  <r>
    <x v="3"/>
    <x v="4"/>
    <x v="3"/>
    <x v="0"/>
    <x v="369"/>
    <n v="8"/>
    <n v="3971"/>
  </r>
  <r>
    <x v="9"/>
    <x v="1"/>
    <x v="3"/>
    <x v="2"/>
    <x v="380"/>
    <n v="20"/>
    <n v="10681"/>
  </r>
  <r>
    <x v="2"/>
    <x v="4"/>
    <x v="2"/>
    <x v="2"/>
    <x v="381"/>
    <n v="10"/>
    <n v="3490"/>
  </r>
  <r>
    <x v="9"/>
    <x v="0"/>
    <x v="1"/>
    <x v="2"/>
    <x v="170"/>
    <n v="18"/>
    <n v="10005"/>
  </r>
  <r>
    <x v="10"/>
    <x v="2"/>
    <x v="1"/>
    <x v="3"/>
    <x v="273"/>
    <n v="3"/>
    <n v="1029"/>
  </r>
  <r>
    <x v="8"/>
    <x v="1"/>
    <x v="0"/>
    <x v="4"/>
    <x v="15"/>
    <n v="12"/>
    <n v="6474"/>
  </r>
  <r>
    <x v="1"/>
    <x v="1"/>
    <x v="3"/>
    <x v="1"/>
    <x v="382"/>
    <n v="14"/>
    <n v="5775"/>
  </r>
  <r>
    <x v="6"/>
    <x v="2"/>
    <x v="3"/>
    <x v="0"/>
    <x v="37"/>
    <n v="16"/>
    <n v="9339"/>
  </r>
  <r>
    <x v="11"/>
    <x v="2"/>
    <x v="1"/>
    <x v="4"/>
    <x v="152"/>
    <n v="15"/>
    <n v="5423"/>
  </r>
  <r>
    <x v="0"/>
    <x v="1"/>
    <x v="3"/>
    <x v="0"/>
    <x v="167"/>
    <n v="5"/>
    <n v="2321"/>
  </r>
  <r>
    <x v="4"/>
    <x v="4"/>
    <x v="3"/>
    <x v="3"/>
    <x v="255"/>
    <n v="4"/>
    <n v="1463"/>
  </r>
  <r>
    <x v="7"/>
    <x v="1"/>
    <x v="1"/>
    <x v="2"/>
    <x v="185"/>
    <n v="14"/>
    <n v="6596"/>
  </r>
  <r>
    <x v="8"/>
    <x v="1"/>
    <x v="0"/>
    <x v="1"/>
    <x v="373"/>
    <n v="5"/>
    <n v="1320"/>
  </r>
  <r>
    <x v="1"/>
    <x v="0"/>
    <x v="3"/>
    <x v="0"/>
    <x v="298"/>
    <n v="3"/>
    <n v="869"/>
  </r>
  <r>
    <x v="8"/>
    <x v="4"/>
    <x v="1"/>
    <x v="4"/>
    <x v="383"/>
    <n v="7"/>
    <n v="2123"/>
  </r>
  <r>
    <x v="6"/>
    <x v="1"/>
    <x v="0"/>
    <x v="3"/>
    <x v="337"/>
    <n v="11"/>
    <n v="4884"/>
  </r>
  <r>
    <x v="7"/>
    <x v="1"/>
    <x v="1"/>
    <x v="3"/>
    <x v="384"/>
    <n v="7"/>
    <n v="3509"/>
  </r>
  <r>
    <x v="10"/>
    <x v="2"/>
    <x v="1"/>
    <x v="1"/>
    <x v="385"/>
    <n v="7"/>
    <n v="2904"/>
  </r>
  <r>
    <x v="6"/>
    <x v="3"/>
    <x v="3"/>
    <x v="4"/>
    <x v="293"/>
    <n v="14"/>
    <n v="7453"/>
  </r>
  <r>
    <x v="5"/>
    <x v="0"/>
    <x v="0"/>
    <x v="4"/>
    <x v="118"/>
    <n v="2"/>
    <n v="336"/>
  </r>
  <r>
    <x v="7"/>
    <x v="3"/>
    <x v="0"/>
    <x v="0"/>
    <x v="366"/>
    <n v="6"/>
    <n v="2167"/>
  </r>
  <r>
    <x v="1"/>
    <x v="4"/>
    <x v="1"/>
    <x v="0"/>
    <x v="103"/>
    <n v="9"/>
    <n v="3267"/>
  </r>
  <r>
    <x v="2"/>
    <x v="3"/>
    <x v="3"/>
    <x v="3"/>
    <x v="114"/>
    <n v="12"/>
    <n v="4477"/>
  </r>
  <r>
    <x v="7"/>
    <x v="3"/>
    <x v="0"/>
    <x v="0"/>
    <x v="75"/>
    <n v="11"/>
    <n v="6512"/>
  </r>
  <r>
    <x v="1"/>
    <x v="0"/>
    <x v="2"/>
    <x v="0"/>
    <x v="71"/>
    <n v="2"/>
    <n v="561"/>
  </r>
  <r>
    <x v="6"/>
    <x v="0"/>
    <x v="0"/>
    <x v="3"/>
    <x v="386"/>
    <n v="9"/>
    <n v="5264"/>
  </r>
  <r>
    <x v="11"/>
    <x v="2"/>
    <x v="3"/>
    <x v="2"/>
    <x v="147"/>
    <n v="19"/>
    <n v="9405"/>
  </r>
  <r>
    <x v="3"/>
    <x v="0"/>
    <x v="2"/>
    <x v="2"/>
    <x v="69"/>
    <n v="10"/>
    <n v="5433"/>
  </r>
  <r>
    <x v="1"/>
    <x v="3"/>
    <x v="3"/>
    <x v="4"/>
    <x v="387"/>
    <n v="9"/>
    <n v="4477"/>
  </r>
  <r>
    <x v="3"/>
    <x v="0"/>
    <x v="2"/>
    <x v="0"/>
    <x v="122"/>
    <n v="5"/>
    <n v="2563"/>
  </r>
  <r>
    <x v="11"/>
    <x v="4"/>
    <x v="3"/>
    <x v="1"/>
    <x v="284"/>
    <n v="4"/>
    <n v="1381"/>
  </r>
  <r>
    <x v="3"/>
    <x v="3"/>
    <x v="3"/>
    <x v="4"/>
    <x v="63"/>
    <n v="11"/>
    <n v="4356"/>
  </r>
  <r>
    <x v="4"/>
    <x v="1"/>
    <x v="0"/>
    <x v="4"/>
    <x v="388"/>
    <n v="14"/>
    <n v="7266"/>
  </r>
  <r>
    <x v="9"/>
    <x v="1"/>
    <x v="2"/>
    <x v="3"/>
    <x v="389"/>
    <n v="15"/>
    <n v="4945"/>
  </r>
  <r>
    <x v="6"/>
    <x v="2"/>
    <x v="2"/>
    <x v="2"/>
    <x v="308"/>
    <n v="14"/>
    <n v="7954"/>
  </r>
  <r>
    <x v="1"/>
    <x v="1"/>
    <x v="0"/>
    <x v="2"/>
    <x v="117"/>
    <n v="15"/>
    <n v="5793"/>
  </r>
  <r>
    <x v="8"/>
    <x v="2"/>
    <x v="2"/>
    <x v="4"/>
    <x v="390"/>
    <n v="5"/>
    <n v="1496"/>
  </r>
  <r>
    <x v="1"/>
    <x v="3"/>
    <x v="0"/>
    <x v="2"/>
    <x v="71"/>
    <n v="7"/>
    <n v="3267"/>
  </r>
  <r>
    <x v="3"/>
    <x v="3"/>
    <x v="2"/>
    <x v="4"/>
    <x v="234"/>
    <n v="12"/>
    <n v="3729"/>
  </r>
  <r>
    <x v="1"/>
    <x v="3"/>
    <x v="1"/>
    <x v="0"/>
    <x v="303"/>
    <n v="5"/>
    <n v="2448"/>
  </r>
  <r>
    <x v="8"/>
    <x v="1"/>
    <x v="2"/>
    <x v="1"/>
    <x v="391"/>
    <n v="11"/>
    <n v="5555"/>
  </r>
  <r>
    <x v="9"/>
    <x v="1"/>
    <x v="1"/>
    <x v="4"/>
    <x v="391"/>
    <n v="8"/>
    <n v="3768"/>
  </r>
  <r>
    <x v="2"/>
    <x v="1"/>
    <x v="1"/>
    <x v="0"/>
    <x v="219"/>
    <n v="3"/>
    <n v="1144"/>
  </r>
  <r>
    <x v="10"/>
    <x v="3"/>
    <x v="2"/>
    <x v="2"/>
    <x v="304"/>
    <n v="18"/>
    <n v="6490"/>
  </r>
  <r>
    <x v="5"/>
    <x v="2"/>
    <x v="1"/>
    <x v="4"/>
    <x v="130"/>
    <n v="13"/>
    <n v="5357"/>
  </r>
  <r>
    <x v="11"/>
    <x v="2"/>
    <x v="2"/>
    <x v="4"/>
    <x v="341"/>
    <n v="5"/>
    <n v="2057"/>
  </r>
  <r>
    <x v="3"/>
    <x v="1"/>
    <x v="3"/>
    <x v="0"/>
    <x v="392"/>
    <n v="9"/>
    <n v="3828"/>
  </r>
  <r>
    <x v="5"/>
    <x v="1"/>
    <x v="2"/>
    <x v="1"/>
    <x v="393"/>
    <n v="14"/>
    <n v="5748"/>
  </r>
  <r>
    <x v="6"/>
    <x v="3"/>
    <x v="1"/>
    <x v="3"/>
    <x v="280"/>
    <n v="13"/>
    <n v="6364"/>
  </r>
  <r>
    <x v="5"/>
    <x v="4"/>
    <x v="0"/>
    <x v="0"/>
    <x v="375"/>
    <n v="12"/>
    <n v="4609"/>
  </r>
  <r>
    <x v="8"/>
    <x v="1"/>
    <x v="0"/>
    <x v="3"/>
    <x v="328"/>
    <n v="11"/>
    <n v="5038"/>
  </r>
  <r>
    <x v="11"/>
    <x v="1"/>
    <x v="2"/>
    <x v="2"/>
    <x v="394"/>
    <n v="9"/>
    <n v="3584"/>
  </r>
  <r>
    <x v="3"/>
    <x v="4"/>
    <x v="2"/>
    <x v="4"/>
    <x v="4"/>
    <n v="3"/>
    <n v="853"/>
  </r>
  <r>
    <x v="0"/>
    <x v="4"/>
    <x v="1"/>
    <x v="3"/>
    <x v="384"/>
    <n v="2"/>
    <n v="391"/>
  </r>
  <r>
    <x v="1"/>
    <x v="4"/>
    <x v="0"/>
    <x v="1"/>
    <x v="395"/>
    <n v="6"/>
    <n v="1766"/>
  </r>
  <r>
    <x v="2"/>
    <x v="0"/>
    <x v="0"/>
    <x v="2"/>
    <x v="396"/>
    <n v="19"/>
    <n v="6870"/>
  </r>
  <r>
    <x v="9"/>
    <x v="1"/>
    <x v="3"/>
    <x v="3"/>
    <x v="140"/>
    <n v="12"/>
    <n v="6644"/>
  </r>
  <r>
    <x v="4"/>
    <x v="1"/>
    <x v="0"/>
    <x v="4"/>
    <x v="201"/>
    <n v="8"/>
    <n v="3009"/>
  </r>
  <r>
    <x v="6"/>
    <x v="2"/>
    <x v="0"/>
    <x v="2"/>
    <x v="397"/>
    <n v="14"/>
    <n v="5675"/>
  </r>
  <r>
    <x v="7"/>
    <x v="1"/>
    <x v="0"/>
    <x v="3"/>
    <x v="346"/>
    <n v="7"/>
    <n v="3603"/>
  </r>
  <r>
    <x v="8"/>
    <x v="1"/>
    <x v="3"/>
    <x v="1"/>
    <x v="398"/>
    <n v="11"/>
    <n v="5577"/>
  </r>
  <r>
    <x v="2"/>
    <x v="4"/>
    <x v="1"/>
    <x v="1"/>
    <x v="232"/>
    <n v="5"/>
    <n v="1755"/>
  </r>
  <r>
    <x v="1"/>
    <x v="4"/>
    <x v="0"/>
    <x v="1"/>
    <x v="262"/>
    <n v="5"/>
    <n v="2563"/>
  </r>
  <r>
    <x v="4"/>
    <x v="4"/>
    <x v="1"/>
    <x v="2"/>
    <x v="399"/>
    <n v="18"/>
    <n v="8003"/>
  </r>
  <r>
    <x v="6"/>
    <x v="0"/>
    <x v="3"/>
    <x v="3"/>
    <x v="66"/>
    <n v="10"/>
    <n v="4901"/>
  </r>
  <r>
    <x v="1"/>
    <x v="0"/>
    <x v="3"/>
    <x v="0"/>
    <x v="400"/>
    <n v="7"/>
    <n v="3124"/>
  </r>
  <r>
    <x v="8"/>
    <x v="3"/>
    <x v="2"/>
    <x v="4"/>
    <x v="39"/>
    <n v="16"/>
    <n v="4983"/>
  </r>
  <r>
    <x v="2"/>
    <x v="3"/>
    <x v="0"/>
    <x v="1"/>
    <x v="401"/>
    <n v="7"/>
    <n v="3471"/>
  </r>
  <r>
    <x v="8"/>
    <x v="4"/>
    <x v="1"/>
    <x v="3"/>
    <x v="402"/>
    <n v="16"/>
    <n v="5957"/>
  </r>
  <r>
    <x v="9"/>
    <x v="2"/>
    <x v="2"/>
    <x v="1"/>
    <x v="403"/>
    <n v="15"/>
    <n v="4620"/>
  </r>
  <r>
    <x v="4"/>
    <x v="1"/>
    <x v="1"/>
    <x v="2"/>
    <x v="153"/>
    <n v="21"/>
    <n v="8624"/>
  </r>
  <r>
    <x v="2"/>
    <x v="3"/>
    <x v="0"/>
    <x v="2"/>
    <x v="119"/>
    <n v="7"/>
    <n v="3465"/>
  </r>
  <r>
    <x v="9"/>
    <x v="2"/>
    <x v="2"/>
    <x v="3"/>
    <x v="133"/>
    <n v="9"/>
    <n v="4692"/>
  </r>
  <r>
    <x v="8"/>
    <x v="0"/>
    <x v="1"/>
    <x v="3"/>
    <x v="326"/>
    <n v="13"/>
    <n v="5555"/>
  </r>
  <r>
    <x v="11"/>
    <x v="2"/>
    <x v="1"/>
    <x v="3"/>
    <x v="363"/>
    <n v="16"/>
    <n v="5198"/>
  </r>
  <r>
    <x v="1"/>
    <x v="4"/>
    <x v="0"/>
    <x v="0"/>
    <x v="53"/>
    <n v="8"/>
    <n v="3498"/>
  </r>
  <r>
    <x v="8"/>
    <x v="3"/>
    <x v="1"/>
    <x v="1"/>
    <x v="319"/>
    <n v="13"/>
    <n v="4857"/>
  </r>
  <r>
    <x v="4"/>
    <x v="1"/>
    <x v="3"/>
    <x v="2"/>
    <x v="25"/>
    <n v="21"/>
    <n v="10956"/>
  </r>
  <r>
    <x v="5"/>
    <x v="0"/>
    <x v="2"/>
    <x v="1"/>
    <x v="132"/>
    <n v="8"/>
    <n v="3806"/>
  </r>
  <r>
    <x v="8"/>
    <x v="4"/>
    <x v="1"/>
    <x v="3"/>
    <x v="202"/>
    <n v="13"/>
    <n v="6100"/>
  </r>
  <r>
    <x v="5"/>
    <x v="0"/>
    <x v="0"/>
    <x v="2"/>
    <x v="146"/>
    <n v="19"/>
    <n v="11210"/>
  </r>
  <r>
    <x v="10"/>
    <x v="1"/>
    <x v="1"/>
    <x v="3"/>
    <x v="235"/>
    <n v="15"/>
    <n v="6314"/>
  </r>
  <r>
    <x v="7"/>
    <x v="3"/>
    <x v="1"/>
    <x v="3"/>
    <x v="404"/>
    <n v="9"/>
    <n v="3669"/>
  </r>
  <r>
    <x v="1"/>
    <x v="1"/>
    <x v="3"/>
    <x v="3"/>
    <x v="405"/>
    <n v="11"/>
    <n v="3740"/>
  </r>
  <r>
    <x v="8"/>
    <x v="0"/>
    <x v="0"/>
    <x v="1"/>
    <x v="65"/>
    <n v="9"/>
    <n v="3707"/>
  </r>
  <r>
    <x v="8"/>
    <x v="2"/>
    <x v="3"/>
    <x v="3"/>
    <x v="43"/>
    <n v="12"/>
    <n v="6848"/>
  </r>
  <r>
    <x v="6"/>
    <x v="3"/>
    <x v="3"/>
    <x v="1"/>
    <x v="37"/>
    <n v="16"/>
    <n v="8333"/>
  </r>
  <r>
    <x v="10"/>
    <x v="3"/>
    <x v="0"/>
    <x v="2"/>
    <x v="406"/>
    <n v="16"/>
    <n v="6138"/>
  </r>
  <r>
    <x v="6"/>
    <x v="3"/>
    <x v="1"/>
    <x v="4"/>
    <x v="407"/>
    <n v="13"/>
    <n v="6177"/>
  </r>
  <r>
    <x v="4"/>
    <x v="0"/>
    <x v="2"/>
    <x v="2"/>
    <x v="129"/>
    <n v="12"/>
    <n v="6181"/>
  </r>
  <r>
    <x v="7"/>
    <x v="0"/>
    <x v="0"/>
    <x v="2"/>
    <x v="408"/>
    <n v="7"/>
    <n v="3696"/>
  </r>
  <r>
    <x v="3"/>
    <x v="3"/>
    <x v="0"/>
    <x v="4"/>
    <x v="397"/>
    <n v="11"/>
    <n v="4686"/>
  </r>
  <r>
    <x v="5"/>
    <x v="2"/>
    <x v="2"/>
    <x v="3"/>
    <x v="85"/>
    <n v="15"/>
    <n v="5005"/>
  </r>
  <r>
    <x v="9"/>
    <x v="3"/>
    <x v="3"/>
    <x v="4"/>
    <x v="409"/>
    <n v="14"/>
    <n v="6122"/>
  </r>
  <r>
    <x v="4"/>
    <x v="0"/>
    <x v="0"/>
    <x v="2"/>
    <x v="410"/>
    <n v="10"/>
    <n v="4764"/>
  </r>
  <r>
    <x v="8"/>
    <x v="1"/>
    <x v="0"/>
    <x v="1"/>
    <x v="15"/>
    <n v="3"/>
    <n v="935"/>
  </r>
  <r>
    <x v="5"/>
    <x v="3"/>
    <x v="1"/>
    <x v="4"/>
    <x v="319"/>
    <n v="14"/>
    <n v="4406"/>
  </r>
  <r>
    <x v="1"/>
    <x v="4"/>
    <x v="1"/>
    <x v="4"/>
    <x v="94"/>
    <n v="11"/>
    <n v="4675"/>
  </r>
  <r>
    <x v="3"/>
    <x v="3"/>
    <x v="3"/>
    <x v="2"/>
    <x v="328"/>
    <n v="15"/>
    <n v="8898"/>
  </r>
  <r>
    <x v="6"/>
    <x v="4"/>
    <x v="0"/>
    <x v="0"/>
    <x v="411"/>
    <n v="8"/>
    <n v="4268"/>
  </r>
  <r>
    <x v="9"/>
    <x v="1"/>
    <x v="0"/>
    <x v="4"/>
    <x v="155"/>
    <n v="14"/>
    <n v="5434"/>
  </r>
  <r>
    <x v="10"/>
    <x v="3"/>
    <x v="2"/>
    <x v="0"/>
    <x v="339"/>
    <n v="7"/>
    <n v="2250"/>
  </r>
  <r>
    <x v="5"/>
    <x v="4"/>
    <x v="1"/>
    <x v="1"/>
    <x v="297"/>
    <n v="10"/>
    <n v="5038"/>
  </r>
  <r>
    <x v="6"/>
    <x v="1"/>
    <x v="3"/>
    <x v="1"/>
    <x v="7"/>
    <n v="14"/>
    <n v="6166"/>
  </r>
  <r>
    <x v="4"/>
    <x v="3"/>
    <x v="0"/>
    <x v="4"/>
    <x v="412"/>
    <n v="5"/>
    <n v="2233"/>
  </r>
  <r>
    <x v="1"/>
    <x v="4"/>
    <x v="0"/>
    <x v="3"/>
    <x v="413"/>
    <n v="15"/>
    <n v="6177"/>
  </r>
  <r>
    <x v="6"/>
    <x v="4"/>
    <x v="1"/>
    <x v="4"/>
    <x v="414"/>
    <n v="11"/>
    <n v="5412"/>
  </r>
  <r>
    <x v="9"/>
    <x v="1"/>
    <x v="1"/>
    <x v="1"/>
    <x v="345"/>
    <n v="10"/>
    <n v="5126"/>
  </r>
  <r>
    <x v="2"/>
    <x v="0"/>
    <x v="0"/>
    <x v="1"/>
    <x v="415"/>
    <n v="10"/>
    <n v="5913"/>
  </r>
  <r>
    <x v="6"/>
    <x v="1"/>
    <x v="1"/>
    <x v="2"/>
    <x v="57"/>
    <n v="10"/>
    <n v="4170"/>
  </r>
  <r>
    <x v="1"/>
    <x v="3"/>
    <x v="0"/>
    <x v="2"/>
    <x v="416"/>
    <n v="9"/>
    <n v="3110"/>
  </r>
  <r>
    <x v="6"/>
    <x v="0"/>
    <x v="2"/>
    <x v="1"/>
    <x v="303"/>
    <n v="4"/>
    <n v="1199"/>
  </r>
  <r>
    <x v="11"/>
    <x v="0"/>
    <x v="3"/>
    <x v="2"/>
    <x v="66"/>
    <n v="18"/>
    <n v="10940"/>
  </r>
  <r>
    <x v="8"/>
    <x v="2"/>
    <x v="3"/>
    <x v="4"/>
    <x v="52"/>
    <n v="3"/>
    <n v="902"/>
  </r>
  <r>
    <x v="5"/>
    <x v="1"/>
    <x v="1"/>
    <x v="2"/>
    <x v="126"/>
    <n v="17"/>
    <n v="8920"/>
  </r>
  <r>
    <x v="9"/>
    <x v="4"/>
    <x v="0"/>
    <x v="1"/>
    <x v="417"/>
    <n v="2"/>
    <n v="451"/>
  </r>
  <r>
    <x v="9"/>
    <x v="3"/>
    <x v="1"/>
    <x v="2"/>
    <x v="284"/>
    <n v="18"/>
    <n v="6303"/>
  </r>
  <r>
    <x v="4"/>
    <x v="2"/>
    <x v="3"/>
    <x v="2"/>
    <x v="89"/>
    <n v="20"/>
    <n v="12063"/>
  </r>
  <r>
    <x v="2"/>
    <x v="2"/>
    <x v="2"/>
    <x v="0"/>
    <x v="223"/>
    <n v="12"/>
    <n v="4538"/>
  </r>
  <r>
    <x v="0"/>
    <x v="4"/>
    <x v="1"/>
    <x v="2"/>
    <x v="80"/>
    <n v="21"/>
    <n v="7326"/>
  </r>
  <r>
    <x v="8"/>
    <x v="0"/>
    <x v="0"/>
    <x v="0"/>
    <x v="285"/>
    <n v="14"/>
    <n v="6908"/>
  </r>
  <r>
    <x v="1"/>
    <x v="1"/>
    <x v="3"/>
    <x v="1"/>
    <x v="418"/>
    <n v="5"/>
    <n v="1738"/>
  </r>
  <r>
    <x v="9"/>
    <x v="0"/>
    <x v="0"/>
    <x v="0"/>
    <x v="394"/>
    <n v="5"/>
    <n v="1810"/>
  </r>
  <r>
    <x v="4"/>
    <x v="2"/>
    <x v="0"/>
    <x v="0"/>
    <x v="419"/>
    <n v="13"/>
    <n v="7128"/>
  </r>
  <r>
    <x v="5"/>
    <x v="2"/>
    <x v="2"/>
    <x v="0"/>
    <x v="30"/>
    <n v="16"/>
    <n v="5693"/>
  </r>
  <r>
    <x v="8"/>
    <x v="2"/>
    <x v="2"/>
    <x v="4"/>
    <x v="240"/>
    <n v="16"/>
    <n v="8448"/>
  </r>
  <r>
    <x v="6"/>
    <x v="3"/>
    <x v="1"/>
    <x v="0"/>
    <x v="323"/>
    <n v="15"/>
    <n v="7733"/>
  </r>
  <r>
    <x v="0"/>
    <x v="3"/>
    <x v="1"/>
    <x v="4"/>
    <x v="381"/>
    <n v="12"/>
    <n v="5709"/>
  </r>
  <r>
    <x v="8"/>
    <x v="1"/>
    <x v="1"/>
    <x v="1"/>
    <x v="375"/>
    <n v="2"/>
    <n v="369"/>
  </r>
  <r>
    <x v="1"/>
    <x v="3"/>
    <x v="0"/>
    <x v="4"/>
    <x v="71"/>
    <n v="10"/>
    <n v="4444"/>
  </r>
  <r>
    <x v="1"/>
    <x v="4"/>
    <x v="2"/>
    <x v="3"/>
    <x v="116"/>
    <n v="15"/>
    <n v="5220"/>
  </r>
  <r>
    <x v="4"/>
    <x v="2"/>
    <x v="1"/>
    <x v="1"/>
    <x v="191"/>
    <n v="2"/>
    <n v="506"/>
  </r>
  <r>
    <x v="6"/>
    <x v="3"/>
    <x v="2"/>
    <x v="3"/>
    <x v="17"/>
    <n v="14"/>
    <n v="8025"/>
  </r>
  <r>
    <x v="10"/>
    <x v="3"/>
    <x v="2"/>
    <x v="0"/>
    <x v="11"/>
    <n v="6"/>
    <n v="2063"/>
  </r>
  <r>
    <x v="5"/>
    <x v="4"/>
    <x v="3"/>
    <x v="3"/>
    <x v="148"/>
    <n v="11"/>
    <n v="3608"/>
  </r>
  <r>
    <x v="9"/>
    <x v="1"/>
    <x v="3"/>
    <x v="2"/>
    <x v="367"/>
    <n v="12"/>
    <n v="3691"/>
  </r>
  <r>
    <x v="1"/>
    <x v="1"/>
    <x v="1"/>
    <x v="4"/>
    <x v="108"/>
    <n v="13"/>
    <n v="5071"/>
  </r>
  <r>
    <x v="1"/>
    <x v="0"/>
    <x v="2"/>
    <x v="0"/>
    <x v="354"/>
    <n v="13"/>
    <n v="7827"/>
  </r>
  <r>
    <x v="11"/>
    <x v="3"/>
    <x v="1"/>
    <x v="3"/>
    <x v="366"/>
    <n v="8"/>
    <n v="4180"/>
  </r>
  <r>
    <x v="0"/>
    <x v="2"/>
    <x v="3"/>
    <x v="3"/>
    <x v="244"/>
    <n v="12"/>
    <n v="5786"/>
  </r>
  <r>
    <x v="9"/>
    <x v="3"/>
    <x v="3"/>
    <x v="3"/>
    <x v="168"/>
    <n v="4"/>
    <n v="1040"/>
  </r>
  <r>
    <x v="6"/>
    <x v="0"/>
    <x v="3"/>
    <x v="2"/>
    <x v="131"/>
    <n v="15"/>
    <n v="5279"/>
  </r>
  <r>
    <x v="2"/>
    <x v="4"/>
    <x v="2"/>
    <x v="1"/>
    <x v="420"/>
    <n v="5"/>
    <n v="1711"/>
  </r>
  <r>
    <x v="6"/>
    <x v="1"/>
    <x v="1"/>
    <x v="3"/>
    <x v="120"/>
    <n v="6"/>
    <n v="1793"/>
  </r>
  <r>
    <x v="5"/>
    <x v="1"/>
    <x v="1"/>
    <x v="2"/>
    <x v="421"/>
    <n v="19"/>
    <n v="10273"/>
  </r>
  <r>
    <x v="5"/>
    <x v="3"/>
    <x v="2"/>
    <x v="2"/>
    <x v="62"/>
    <n v="19"/>
    <n v="10852"/>
  </r>
  <r>
    <x v="11"/>
    <x v="1"/>
    <x v="2"/>
    <x v="2"/>
    <x v="422"/>
    <n v="11"/>
    <n v="4378"/>
  </r>
  <r>
    <x v="8"/>
    <x v="2"/>
    <x v="1"/>
    <x v="4"/>
    <x v="423"/>
    <n v="11"/>
    <n v="5203"/>
  </r>
  <r>
    <x v="2"/>
    <x v="3"/>
    <x v="2"/>
    <x v="2"/>
    <x v="255"/>
    <n v="20"/>
    <n v="10054"/>
  </r>
  <r>
    <x v="1"/>
    <x v="3"/>
    <x v="1"/>
    <x v="1"/>
    <x v="366"/>
    <n v="5"/>
    <n v="1788"/>
  </r>
  <r>
    <x v="2"/>
    <x v="0"/>
    <x v="3"/>
    <x v="4"/>
    <x v="424"/>
    <n v="4"/>
    <n v="1458"/>
  </r>
  <r>
    <x v="4"/>
    <x v="1"/>
    <x v="1"/>
    <x v="1"/>
    <x v="59"/>
    <n v="2"/>
    <n v="473"/>
  </r>
  <r>
    <x v="9"/>
    <x v="3"/>
    <x v="1"/>
    <x v="0"/>
    <x v="55"/>
    <n v="15"/>
    <n v="6963"/>
  </r>
  <r>
    <x v="2"/>
    <x v="4"/>
    <x v="1"/>
    <x v="2"/>
    <x v="353"/>
    <n v="8"/>
    <n v="4024"/>
  </r>
  <r>
    <x v="5"/>
    <x v="1"/>
    <x v="1"/>
    <x v="0"/>
    <x v="425"/>
    <n v="10"/>
    <n v="5445"/>
  </r>
  <r>
    <x v="1"/>
    <x v="2"/>
    <x v="1"/>
    <x v="0"/>
    <x v="109"/>
    <n v="4"/>
    <n v="1139"/>
  </r>
  <r>
    <x v="6"/>
    <x v="3"/>
    <x v="2"/>
    <x v="0"/>
    <x v="218"/>
    <n v="13"/>
    <n v="7392"/>
  </r>
  <r>
    <x v="8"/>
    <x v="3"/>
    <x v="1"/>
    <x v="2"/>
    <x v="426"/>
    <n v="19"/>
    <n v="6595"/>
  </r>
  <r>
    <x v="5"/>
    <x v="4"/>
    <x v="2"/>
    <x v="4"/>
    <x v="70"/>
    <n v="13"/>
    <n v="4631"/>
  </r>
  <r>
    <x v="5"/>
    <x v="3"/>
    <x v="2"/>
    <x v="2"/>
    <x v="427"/>
    <n v="15"/>
    <n v="4638"/>
  </r>
  <r>
    <x v="1"/>
    <x v="2"/>
    <x v="0"/>
    <x v="3"/>
    <x v="283"/>
    <n v="11"/>
    <n v="3476"/>
  </r>
  <r>
    <x v="1"/>
    <x v="3"/>
    <x v="2"/>
    <x v="2"/>
    <x v="404"/>
    <n v="13"/>
    <n v="7732"/>
  </r>
  <r>
    <x v="9"/>
    <x v="1"/>
    <x v="3"/>
    <x v="3"/>
    <x v="296"/>
    <n v="14"/>
    <n v="8135"/>
  </r>
  <r>
    <x v="0"/>
    <x v="3"/>
    <x v="0"/>
    <x v="4"/>
    <x v="109"/>
    <n v="6"/>
    <n v="2822"/>
  </r>
  <r>
    <x v="0"/>
    <x v="0"/>
    <x v="2"/>
    <x v="2"/>
    <x v="83"/>
    <n v="9"/>
    <n v="4034"/>
  </r>
  <r>
    <x v="2"/>
    <x v="3"/>
    <x v="0"/>
    <x v="4"/>
    <x v="40"/>
    <n v="5"/>
    <n v="1975"/>
  </r>
  <r>
    <x v="6"/>
    <x v="0"/>
    <x v="3"/>
    <x v="2"/>
    <x v="289"/>
    <n v="16"/>
    <n v="7854"/>
  </r>
  <r>
    <x v="6"/>
    <x v="1"/>
    <x v="1"/>
    <x v="2"/>
    <x v="428"/>
    <n v="7"/>
    <n v="2640"/>
  </r>
  <r>
    <x v="8"/>
    <x v="2"/>
    <x v="3"/>
    <x v="1"/>
    <x v="24"/>
    <n v="15"/>
    <n v="5742"/>
  </r>
  <r>
    <x v="11"/>
    <x v="1"/>
    <x v="2"/>
    <x v="0"/>
    <x v="1"/>
    <n v="16"/>
    <n v="8333"/>
  </r>
  <r>
    <x v="0"/>
    <x v="1"/>
    <x v="2"/>
    <x v="4"/>
    <x v="429"/>
    <n v="9"/>
    <n v="2728"/>
  </r>
  <r>
    <x v="8"/>
    <x v="1"/>
    <x v="0"/>
    <x v="4"/>
    <x v="215"/>
    <n v="6"/>
    <n v="3069"/>
  </r>
  <r>
    <x v="10"/>
    <x v="2"/>
    <x v="3"/>
    <x v="0"/>
    <x v="359"/>
    <n v="16"/>
    <n v="6683"/>
  </r>
  <r>
    <x v="2"/>
    <x v="0"/>
    <x v="2"/>
    <x v="2"/>
    <x v="430"/>
    <n v="14"/>
    <n v="4621"/>
  </r>
  <r>
    <x v="5"/>
    <x v="0"/>
    <x v="3"/>
    <x v="0"/>
    <x v="339"/>
    <n v="10"/>
    <n v="3328"/>
  </r>
  <r>
    <x v="1"/>
    <x v="4"/>
    <x v="1"/>
    <x v="1"/>
    <x v="253"/>
    <n v="14"/>
    <n v="6523"/>
  </r>
  <r>
    <x v="1"/>
    <x v="4"/>
    <x v="3"/>
    <x v="1"/>
    <x v="60"/>
    <n v="14"/>
    <n v="5737"/>
  </r>
  <r>
    <x v="7"/>
    <x v="2"/>
    <x v="0"/>
    <x v="2"/>
    <x v="165"/>
    <n v="13"/>
    <n v="4412"/>
  </r>
  <r>
    <x v="3"/>
    <x v="3"/>
    <x v="1"/>
    <x v="3"/>
    <x v="210"/>
    <n v="8"/>
    <n v="3674"/>
  </r>
  <r>
    <x v="3"/>
    <x v="1"/>
    <x v="3"/>
    <x v="3"/>
    <x v="413"/>
    <n v="4"/>
    <n v="1051"/>
  </r>
  <r>
    <x v="0"/>
    <x v="1"/>
    <x v="0"/>
    <x v="4"/>
    <x v="431"/>
    <n v="11"/>
    <n v="6424"/>
  </r>
  <r>
    <x v="8"/>
    <x v="0"/>
    <x v="3"/>
    <x v="3"/>
    <x v="432"/>
    <n v="16"/>
    <n v="6749"/>
  </r>
  <r>
    <x v="1"/>
    <x v="0"/>
    <x v="3"/>
    <x v="4"/>
    <x v="433"/>
    <n v="5"/>
    <n v="1320"/>
  </r>
  <r>
    <x v="10"/>
    <x v="2"/>
    <x v="0"/>
    <x v="2"/>
    <x v="434"/>
    <n v="21"/>
    <n v="10626"/>
  </r>
  <r>
    <x v="11"/>
    <x v="2"/>
    <x v="0"/>
    <x v="1"/>
    <x v="435"/>
    <n v="6"/>
    <n v="2552"/>
  </r>
  <r>
    <x v="6"/>
    <x v="2"/>
    <x v="2"/>
    <x v="0"/>
    <x v="428"/>
    <n v="2"/>
    <n v="506"/>
  </r>
  <r>
    <x v="9"/>
    <x v="4"/>
    <x v="3"/>
    <x v="4"/>
    <x v="334"/>
    <n v="13"/>
    <n v="5533"/>
  </r>
  <r>
    <x v="8"/>
    <x v="3"/>
    <x v="3"/>
    <x v="0"/>
    <x v="436"/>
    <n v="4"/>
    <n v="1051"/>
  </r>
  <r>
    <x v="5"/>
    <x v="3"/>
    <x v="3"/>
    <x v="0"/>
    <x v="437"/>
    <n v="9"/>
    <n v="2904"/>
  </r>
  <r>
    <x v="4"/>
    <x v="1"/>
    <x v="0"/>
    <x v="1"/>
    <x v="365"/>
    <n v="9"/>
    <n v="4092"/>
  </r>
  <r>
    <x v="1"/>
    <x v="4"/>
    <x v="3"/>
    <x v="2"/>
    <x v="438"/>
    <n v="14"/>
    <n v="8437"/>
  </r>
  <r>
    <x v="6"/>
    <x v="4"/>
    <x v="1"/>
    <x v="0"/>
    <x v="80"/>
    <n v="6"/>
    <n v="2453"/>
  </r>
  <r>
    <x v="5"/>
    <x v="2"/>
    <x v="1"/>
    <x v="3"/>
    <x v="82"/>
    <n v="7"/>
    <n v="2613"/>
  </r>
  <r>
    <x v="2"/>
    <x v="3"/>
    <x v="3"/>
    <x v="4"/>
    <x v="439"/>
    <n v="7"/>
    <n v="2134"/>
  </r>
  <r>
    <x v="1"/>
    <x v="2"/>
    <x v="0"/>
    <x v="1"/>
    <x v="440"/>
    <n v="16"/>
    <n v="5759"/>
  </r>
  <r>
    <x v="4"/>
    <x v="0"/>
    <x v="3"/>
    <x v="3"/>
    <x v="441"/>
    <n v="7"/>
    <n v="3064"/>
  </r>
  <r>
    <x v="0"/>
    <x v="3"/>
    <x v="1"/>
    <x v="3"/>
    <x v="338"/>
    <n v="7"/>
    <n v="3130"/>
  </r>
  <r>
    <x v="4"/>
    <x v="3"/>
    <x v="3"/>
    <x v="3"/>
    <x v="442"/>
    <n v="4"/>
    <n v="1408"/>
  </r>
  <r>
    <x v="2"/>
    <x v="0"/>
    <x v="0"/>
    <x v="0"/>
    <x v="377"/>
    <n v="8"/>
    <n v="2981"/>
  </r>
  <r>
    <x v="0"/>
    <x v="4"/>
    <x v="2"/>
    <x v="2"/>
    <x v="222"/>
    <n v="13"/>
    <n v="5148"/>
  </r>
  <r>
    <x v="6"/>
    <x v="2"/>
    <x v="2"/>
    <x v="1"/>
    <x v="125"/>
    <n v="5"/>
    <n v="1865"/>
  </r>
  <r>
    <x v="7"/>
    <x v="0"/>
    <x v="3"/>
    <x v="3"/>
    <x v="302"/>
    <n v="7"/>
    <n v="3537"/>
  </r>
  <r>
    <x v="1"/>
    <x v="2"/>
    <x v="3"/>
    <x v="4"/>
    <x v="173"/>
    <n v="5"/>
    <n v="2008"/>
  </r>
  <r>
    <x v="5"/>
    <x v="1"/>
    <x v="2"/>
    <x v="2"/>
    <x v="134"/>
    <n v="9"/>
    <n v="2728"/>
  </r>
  <r>
    <x v="3"/>
    <x v="3"/>
    <x v="2"/>
    <x v="0"/>
    <x v="294"/>
    <n v="9"/>
    <n v="4180"/>
  </r>
  <r>
    <x v="0"/>
    <x v="2"/>
    <x v="1"/>
    <x v="3"/>
    <x v="420"/>
    <n v="14"/>
    <n v="4521"/>
  </r>
  <r>
    <x v="2"/>
    <x v="1"/>
    <x v="0"/>
    <x v="1"/>
    <x v="209"/>
    <n v="15"/>
    <n v="5407"/>
  </r>
  <r>
    <x v="6"/>
    <x v="2"/>
    <x v="2"/>
    <x v="4"/>
    <x v="147"/>
    <n v="12"/>
    <n v="6919"/>
  </r>
  <r>
    <x v="8"/>
    <x v="2"/>
    <x v="2"/>
    <x v="4"/>
    <x v="397"/>
    <n v="5"/>
    <n v="2371"/>
  </r>
  <r>
    <x v="3"/>
    <x v="4"/>
    <x v="1"/>
    <x v="0"/>
    <x v="443"/>
    <n v="4"/>
    <n v="1524"/>
  </r>
  <r>
    <x v="1"/>
    <x v="4"/>
    <x v="1"/>
    <x v="4"/>
    <x v="155"/>
    <n v="8"/>
    <n v="2844"/>
  </r>
  <r>
    <x v="6"/>
    <x v="1"/>
    <x v="3"/>
    <x v="4"/>
    <x v="290"/>
    <n v="12"/>
    <n v="6677"/>
  </r>
  <r>
    <x v="0"/>
    <x v="2"/>
    <x v="3"/>
    <x v="2"/>
    <x v="444"/>
    <n v="21"/>
    <n v="11770"/>
  </r>
  <r>
    <x v="11"/>
    <x v="2"/>
    <x v="3"/>
    <x v="1"/>
    <x v="35"/>
    <n v="16"/>
    <n v="6551"/>
  </r>
  <r>
    <x v="1"/>
    <x v="0"/>
    <x v="0"/>
    <x v="0"/>
    <x v="365"/>
    <n v="7"/>
    <n v="2860"/>
  </r>
  <r>
    <x v="2"/>
    <x v="4"/>
    <x v="0"/>
    <x v="0"/>
    <x v="264"/>
    <n v="13"/>
    <n v="6826"/>
  </r>
  <r>
    <x v="6"/>
    <x v="3"/>
    <x v="3"/>
    <x v="3"/>
    <x v="445"/>
    <n v="12"/>
    <n v="4015"/>
  </r>
  <r>
    <x v="4"/>
    <x v="0"/>
    <x v="1"/>
    <x v="1"/>
    <x v="178"/>
    <n v="11"/>
    <n v="6083"/>
  </r>
  <r>
    <x v="11"/>
    <x v="3"/>
    <x v="1"/>
    <x v="4"/>
    <x v="446"/>
    <n v="14"/>
    <n v="7464"/>
  </r>
  <r>
    <x v="2"/>
    <x v="2"/>
    <x v="0"/>
    <x v="1"/>
    <x v="447"/>
    <n v="5"/>
    <n v="2519"/>
  </r>
  <r>
    <x v="3"/>
    <x v="4"/>
    <x v="2"/>
    <x v="0"/>
    <x v="140"/>
    <n v="12"/>
    <n v="6413"/>
  </r>
  <r>
    <x v="3"/>
    <x v="1"/>
    <x v="1"/>
    <x v="2"/>
    <x v="219"/>
    <n v="15"/>
    <n v="6065"/>
  </r>
  <r>
    <x v="1"/>
    <x v="4"/>
    <x v="0"/>
    <x v="1"/>
    <x v="108"/>
    <n v="14"/>
    <n v="5264"/>
  </r>
  <r>
    <x v="2"/>
    <x v="3"/>
    <x v="0"/>
    <x v="2"/>
    <x v="448"/>
    <n v="14"/>
    <n v="6381"/>
  </r>
  <r>
    <x v="3"/>
    <x v="4"/>
    <x v="3"/>
    <x v="1"/>
    <x v="69"/>
    <n v="8"/>
    <n v="2310"/>
  </r>
  <r>
    <x v="7"/>
    <x v="2"/>
    <x v="3"/>
    <x v="2"/>
    <x v="277"/>
    <n v="8"/>
    <n v="3696"/>
  </r>
  <r>
    <x v="0"/>
    <x v="3"/>
    <x v="1"/>
    <x v="0"/>
    <x v="449"/>
    <n v="2"/>
    <n v="484"/>
  </r>
  <r>
    <x v="6"/>
    <x v="2"/>
    <x v="2"/>
    <x v="2"/>
    <x v="315"/>
    <n v="14"/>
    <n v="7195"/>
  </r>
  <r>
    <x v="8"/>
    <x v="4"/>
    <x v="0"/>
    <x v="2"/>
    <x v="161"/>
    <n v="13"/>
    <n v="6082"/>
  </r>
  <r>
    <x v="6"/>
    <x v="2"/>
    <x v="1"/>
    <x v="2"/>
    <x v="167"/>
    <n v="8"/>
    <n v="3003"/>
  </r>
  <r>
    <x v="10"/>
    <x v="0"/>
    <x v="2"/>
    <x v="3"/>
    <x v="278"/>
    <n v="4"/>
    <n v="1502"/>
  </r>
  <r>
    <x v="10"/>
    <x v="0"/>
    <x v="3"/>
    <x v="0"/>
    <x v="83"/>
    <n v="16"/>
    <n v="8597"/>
  </r>
  <r>
    <x v="3"/>
    <x v="2"/>
    <x v="2"/>
    <x v="0"/>
    <x v="147"/>
    <n v="7"/>
    <n v="3542"/>
  </r>
  <r>
    <x v="0"/>
    <x v="2"/>
    <x v="1"/>
    <x v="3"/>
    <x v="396"/>
    <n v="13"/>
    <n v="5847"/>
  </r>
  <r>
    <x v="3"/>
    <x v="0"/>
    <x v="0"/>
    <x v="1"/>
    <x v="271"/>
    <n v="9"/>
    <n v="3988"/>
  </r>
  <r>
    <x v="4"/>
    <x v="1"/>
    <x v="1"/>
    <x v="0"/>
    <x v="61"/>
    <n v="6"/>
    <n v="1821"/>
  </r>
  <r>
    <x v="6"/>
    <x v="3"/>
    <x v="2"/>
    <x v="0"/>
    <x v="450"/>
    <n v="13"/>
    <n v="6677"/>
  </r>
  <r>
    <x v="10"/>
    <x v="1"/>
    <x v="1"/>
    <x v="4"/>
    <x v="128"/>
    <n v="8"/>
    <n v="3064"/>
  </r>
  <r>
    <x v="4"/>
    <x v="0"/>
    <x v="0"/>
    <x v="3"/>
    <x v="141"/>
    <n v="10"/>
    <n v="4120"/>
  </r>
  <r>
    <x v="8"/>
    <x v="3"/>
    <x v="1"/>
    <x v="1"/>
    <x v="246"/>
    <n v="3"/>
    <n v="1029"/>
  </r>
  <r>
    <x v="5"/>
    <x v="2"/>
    <x v="0"/>
    <x v="4"/>
    <x v="451"/>
    <n v="9"/>
    <n v="4455"/>
  </r>
  <r>
    <x v="4"/>
    <x v="0"/>
    <x v="2"/>
    <x v="3"/>
    <x v="332"/>
    <n v="8"/>
    <n v="4197"/>
  </r>
  <r>
    <x v="6"/>
    <x v="4"/>
    <x v="1"/>
    <x v="3"/>
    <x v="437"/>
    <n v="7"/>
    <n v="2932"/>
  </r>
  <r>
    <x v="1"/>
    <x v="4"/>
    <x v="2"/>
    <x v="3"/>
    <x v="452"/>
    <n v="4"/>
    <n v="1496"/>
  </r>
  <r>
    <x v="0"/>
    <x v="1"/>
    <x v="3"/>
    <x v="2"/>
    <x v="175"/>
    <n v="20"/>
    <n v="11204"/>
  </r>
  <r>
    <x v="4"/>
    <x v="3"/>
    <x v="3"/>
    <x v="2"/>
    <x v="125"/>
    <n v="14"/>
    <n v="5908"/>
  </r>
  <r>
    <x v="8"/>
    <x v="2"/>
    <x v="1"/>
    <x v="4"/>
    <x v="188"/>
    <n v="14"/>
    <n v="8080"/>
  </r>
  <r>
    <x v="9"/>
    <x v="2"/>
    <x v="3"/>
    <x v="0"/>
    <x v="83"/>
    <n v="9"/>
    <n v="2739"/>
  </r>
  <r>
    <x v="3"/>
    <x v="0"/>
    <x v="0"/>
    <x v="0"/>
    <x v="134"/>
    <n v="10"/>
    <n v="47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ales" cacheId="58" applyNumberFormats="0" applyBorderFormats="0" applyFontFormats="0" applyPatternFormats="0" applyAlignmentFormats="0" applyWidthHeightFormats="1" dataCaption="Values" updatedVersion="6" minRefreshableVersion="3" useAutoFormatting="1" pageWrap="3" itemPrintTitles="1" mergeItem="1" createdVersion="6" indent="4" showHeaders="0" outline="1" outlineData="1" multipleFieldFilters="0">
  <location ref="A3:F16" firstHeaderRow="1" firstDataRow="2" firstDataCol="1" rowPageCount="1" colPageCount="1"/>
  <pivotFields count="9">
    <pivotField axis="axisRow" showAll="0">
      <items count="13">
        <item h="1" x="2"/>
        <item x="9"/>
        <item sd="0" x="0"/>
        <item sd="0" x="1"/>
        <item sd="0" x="4"/>
        <item sd="0" x="6"/>
        <item sd="0" x="5"/>
        <item sd="0" x="8"/>
        <item sd="0" x="10"/>
        <item x="7"/>
        <item x="11"/>
        <item x="3"/>
        <item t="default"/>
      </items>
    </pivotField>
    <pivotField axis="axisPage" showAll="0">
      <items count="6">
        <item x="1"/>
        <item x="0"/>
        <item x="3"/>
        <item x="4"/>
        <item x="2"/>
        <item t="default"/>
      </items>
    </pivotField>
    <pivotField axis="axisCol" showAll="0">
      <items count="5">
        <item x="2"/>
        <item x="0"/>
        <item x="3"/>
        <item x="1"/>
        <item t="default"/>
      </items>
    </pivotField>
    <pivotField showAll="0">
      <items count="6">
        <item x="1"/>
        <item x="2"/>
        <item x="3"/>
        <item x="4"/>
        <item x="0"/>
        <item t="default"/>
      </items>
    </pivotField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numFmtId="164" showAll="0"/>
    <pivotField showAll="0" defaultSubtotal="0">
      <items count="6">
        <item sd="0" x="0"/>
        <item x="1"/>
        <item x="2"/>
        <item x="3"/>
        <item x="4"/>
        <item sd="0" x="5"/>
      </items>
    </pivotField>
    <pivotField showAll="0" defaultSubtotal="0">
      <items count="4">
        <item sd="0" x="0"/>
        <item x="1"/>
        <item sd="0" x="2"/>
        <item sd="0" x="3"/>
      </items>
    </pivotField>
  </pivotFields>
  <rowFields count="1">
    <field x="0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um of Items" fld="5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rightToLeft="1" workbookViewId="0">
      <selection activeCell="I6" sqref="I6"/>
    </sheetView>
  </sheetViews>
  <sheetFormatPr defaultRowHeight="15" x14ac:dyDescent="0.25"/>
  <cols>
    <col min="1" max="1" width="8" bestFit="1" customWidth="1"/>
    <col min="2" max="2" width="7.25" bestFit="1" customWidth="1"/>
    <col min="3" max="3" width="6.375" bestFit="1" customWidth="1"/>
    <col min="4" max="4" width="22.75" customWidth="1"/>
    <col min="7" max="9" width="9" customWidth="1"/>
    <col min="10" max="10" width="48" customWidth="1"/>
  </cols>
  <sheetData>
    <row r="2" spans="1:4" ht="22.5" x14ac:dyDescent="0.25">
      <c r="A2" s="2" t="s">
        <v>0</v>
      </c>
      <c r="B2" s="3" t="s">
        <v>1</v>
      </c>
      <c r="C2" s="3" t="s">
        <v>2</v>
      </c>
      <c r="D2" s="3" t="s">
        <v>13</v>
      </c>
    </row>
    <row r="3" spans="1:4" ht="22.5" x14ac:dyDescent="0.25">
      <c r="A3" s="4" t="s">
        <v>3</v>
      </c>
      <c r="B3" s="1">
        <v>90</v>
      </c>
      <c r="C3" s="1">
        <v>181</v>
      </c>
      <c r="D3" s="1" t="str">
        <f>IF(B3&gt;=C3,"قابل ارسال","عدم موجودی")</f>
        <v>عدم موجودی</v>
      </c>
    </row>
    <row r="4" spans="1:4" ht="22.5" x14ac:dyDescent="0.25">
      <c r="A4" s="4" t="s">
        <v>4</v>
      </c>
      <c r="B4" s="1">
        <v>120</v>
      </c>
      <c r="C4" s="1">
        <v>46</v>
      </c>
      <c r="D4" s="1" t="str">
        <f t="shared" ref="D4:D5" si="0">IF(B4&gt;=C4,"قابل ارسال","عدم موجودی")</f>
        <v>قابل ارسال</v>
      </c>
    </row>
    <row r="5" spans="1:4" ht="22.5" x14ac:dyDescent="0.25">
      <c r="A5" s="4" t="s">
        <v>5</v>
      </c>
      <c r="B5" s="1">
        <v>750</v>
      </c>
      <c r="C5" s="1">
        <v>732</v>
      </c>
      <c r="D5" s="1" t="str">
        <f t="shared" si="0"/>
        <v>قابل ارسال</v>
      </c>
    </row>
    <row r="6" spans="1:4" ht="22.5" x14ac:dyDescent="0.25">
      <c r="A6" s="4" t="s">
        <v>6</v>
      </c>
      <c r="B6" s="1">
        <v>120</v>
      </c>
      <c r="C6" s="1">
        <v>98</v>
      </c>
      <c r="D6" s="1" t="str">
        <f>IF(B6&gt;=C6,"قابل ارسال", "عدم موجودی")</f>
        <v>قابل ارسال</v>
      </c>
    </row>
    <row r="7" spans="1:4" ht="22.5" x14ac:dyDescent="0.25">
      <c r="A7" s="4" t="s">
        <v>7</v>
      </c>
      <c r="B7" s="1">
        <v>63</v>
      </c>
      <c r="C7" s="1">
        <v>875</v>
      </c>
      <c r="D7" s="1" t="str">
        <f t="shared" ref="D7:D12" si="1">IF(B7&gt;=C7,"قابل ارسال", "عدم موجودی")</f>
        <v>عدم موجودی</v>
      </c>
    </row>
    <row r="8" spans="1:4" ht="22.5" x14ac:dyDescent="0.25">
      <c r="A8" s="4" t="s">
        <v>8</v>
      </c>
      <c r="B8" s="1">
        <v>910</v>
      </c>
      <c r="C8" s="1">
        <v>870</v>
      </c>
      <c r="D8" s="1" t="str">
        <f t="shared" si="1"/>
        <v>قابل ارسال</v>
      </c>
    </row>
    <row r="9" spans="1:4" ht="22.5" x14ac:dyDescent="0.25">
      <c r="A9" s="4" t="s">
        <v>9</v>
      </c>
      <c r="B9" s="1">
        <v>50</v>
      </c>
      <c r="C9" s="1">
        <v>620</v>
      </c>
      <c r="D9" s="1" t="str">
        <f t="shared" si="1"/>
        <v>عدم موجودی</v>
      </c>
    </row>
    <row r="10" spans="1:4" ht="22.5" x14ac:dyDescent="0.25">
      <c r="A10" s="4" t="s">
        <v>10</v>
      </c>
      <c r="B10" s="1">
        <v>122</v>
      </c>
      <c r="C10" s="1">
        <v>100</v>
      </c>
      <c r="D10" s="1" t="str">
        <f t="shared" si="1"/>
        <v>قابل ارسال</v>
      </c>
    </row>
    <row r="11" spans="1:4" ht="22.5" x14ac:dyDescent="0.25">
      <c r="A11" s="4" t="s">
        <v>11</v>
      </c>
      <c r="B11" s="1">
        <v>102</v>
      </c>
      <c r="C11" s="1">
        <v>450</v>
      </c>
      <c r="D11" s="1" t="str">
        <f t="shared" si="1"/>
        <v>عدم موجودی</v>
      </c>
    </row>
    <row r="12" spans="1:4" ht="22.5" x14ac:dyDescent="0.25">
      <c r="A12" s="4" t="s">
        <v>12</v>
      </c>
      <c r="B12" s="1">
        <v>93</v>
      </c>
      <c r="C12" s="1">
        <v>120</v>
      </c>
      <c r="D12" s="1" t="str">
        <f t="shared" si="1"/>
        <v>عدم موجودی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G10" sqref="G10"/>
    </sheetView>
  </sheetViews>
  <sheetFormatPr defaultRowHeight="15" x14ac:dyDescent="0.25"/>
  <cols>
    <col min="1" max="1" width="6.75" bestFit="1" customWidth="1"/>
    <col min="2" max="2" width="21.5" bestFit="1" customWidth="1"/>
    <col min="3" max="3" width="44.625" customWidth="1"/>
    <col min="8" max="8" width="18.75" customWidth="1"/>
  </cols>
  <sheetData>
    <row r="1" spans="1:12" ht="21" x14ac:dyDescent="0.55000000000000004">
      <c r="A1" s="5"/>
      <c r="B1" s="6" t="s">
        <v>24</v>
      </c>
      <c r="C1" s="27" t="s">
        <v>91</v>
      </c>
      <c r="D1" s="9"/>
      <c r="E1" s="9"/>
      <c r="F1" s="9"/>
      <c r="G1" s="9"/>
      <c r="H1" s="9"/>
      <c r="I1" s="9"/>
      <c r="J1" s="9"/>
      <c r="K1" s="9"/>
      <c r="L1" s="10"/>
    </row>
    <row r="2" spans="1:12" ht="22.5" x14ac:dyDescent="0.55000000000000004">
      <c r="A2" s="7" t="s">
        <v>14</v>
      </c>
      <c r="B2" s="8">
        <v>12</v>
      </c>
      <c r="C2" s="27" t="str">
        <f>IF(B2&gt;=18,"عالی",IF(B2&gt;=16,"خوب",IF(B2&gt;=14,"متوسط",IF(B2&gt;=12,"ضعیف","خیلی ضعیف"))))</f>
        <v>ضعیف</v>
      </c>
      <c r="D2" s="11"/>
      <c r="E2" s="11"/>
      <c r="F2" s="11"/>
      <c r="G2" s="11"/>
      <c r="H2" s="11"/>
      <c r="I2" s="11"/>
      <c r="J2" s="11"/>
      <c r="K2" s="11"/>
      <c r="L2" s="10"/>
    </row>
    <row r="3" spans="1:12" ht="22.5" x14ac:dyDescent="0.55000000000000004">
      <c r="A3" s="7" t="s">
        <v>15</v>
      </c>
      <c r="B3" s="8">
        <v>11</v>
      </c>
      <c r="C3" s="27" t="str">
        <f t="shared" ref="C3:C11" si="0">IF(B3&gt;=18,"عالی",IF(B3&gt;=16,"خوب",IF(B3&gt;=14,"متوسط",IF(B3&gt;=12,"ضعیف","خیلی ضعیف"))))</f>
        <v>خیلی ضعیف</v>
      </c>
      <c r="D3" s="11"/>
      <c r="E3" s="11"/>
      <c r="F3" s="11"/>
      <c r="G3" s="11"/>
      <c r="H3" s="11"/>
      <c r="I3" s="11"/>
      <c r="J3" s="11"/>
      <c r="K3" s="11"/>
      <c r="L3" s="10"/>
    </row>
    <row r="4" spans="1:12" ht="22.5" x14ac:dyDescent="0.55000000000000004">
      <c r="A4" s="7" t="s">
        <v>16</v>
      </c>
      <c r="B4" s="8">
        <v>17</v>
      </c>
      <c r="C4" s="27" t="str">
        <f t="shared" si="0"/>
        <v>خوب</v>
      </c>
      <c r="D4" s="11"/>
      <c r="E4" s="11"/>
      <c r="F4" s="11"/>
      <c r="G4" s="11"/>
      <c r="H4" s="11"/>
      <c r="I4" s="11"/>
      <c r="J4" s="11"/>
      <c r="K4" s="11"/>
      <c r="L4" s="10"/>
    </row>
    <row r="5" spans="1:12" ht="22.5" x14ac:dyDescent="0.55000000000000004">
      <c r="A5" s="7" t="s">
        <v>17</v>
      </c>
      <c r="B5" s="8">
        <v>19</v>
      </c>
      <c r="C5" s="27" t="str">
        <f t="shared" si="0"/>
        <v>عالی</v>
      </c>
      <c r="D5" s="11"/>
      <c r="E5" s="11"/>
      <c r="F5" s="11"/>
      <c r="G5" s="8">
        <f>COUNT(B2:B11)</f>
        <v>10</v>
      </c>
      <c r="H5" s="8" t="s">
        <v>93</v>
      </c>
      <c r="I5" s="11"/>
      <c r="J5" s="11"/>
      <c r="K5" s="11"/>
      <c r="L5" s="10"/>
    </row>
    <row r="6" spans="1:12" ht="22.5" x14ac:dyDescent="0.55000000000000004">
      <c r="A6" s="7" t="s">
        <v>18</v>
      </c>
      <c r="B6" s="8">
        <v>19</v>
      </c>
      <c r="C6" s="27" t="str">
        <f t="shared" si="0"/>
        <v>عالی</v>
      </c>
      <c r="D6" s="11"/>
      <c r="E6" s="11"/>
      <c r="F6" s="11"/>
      <c r="G6" s="8">
        <f>COUNTIF(B2:B11,19)</f>
        <v>4</v>
      </c>
      <c r="H6" s="8" t="s">
        <v>95</v>
      </c>
      <c r="I6" s="11"/>
      <c r="J6" s="11"/>
      <c r="K6" s="11"/>
      <c r="L6" s="10"/>
    </row>
    <row r="7" spans="1:12" ht="22.5" x14ac:dyDescent="0.55000000000000004">
      <c r="A7" s="7" t="s">
        <v>19</v>
      </c>
      <c r="B7" s="8">
        <v>19</v>
      </c>
      <c r="C7" s="27" t="str">
        <f t="shared" si="0"/>
        <v>عالی</v>
      </c>
      <c r="D7" s="11"/>
      <c r="E7" s="11"/>
      <c r="F7" s="11"/>
      <c r="G7" s="11">
        <f>COUNT(B2:B11)</f>
        <v>10</v>
      </c>
      <c r="H7" s="11" t="s">
        <v>94</v>
      </c>
      <c r="I7" s="11"/>
      <c r="J7" s="11"/>
      <c r="K7" s="11"/>
      <c r="L7" s="10"/>
    </row>
    <row r="8" spans="1:12" ht="22.5" x14ac:dyDescent="0.55000000000000004">
      <c r="A8" s="7" t="s">
        <v>20</v>
      </c>
      <c r="B8" s="8">
        <v>13</v>
      </c>
      <c r="C8" s="27" t="str">
        <f t="shared" si="0"/>
        <v>ضعیف</v>
      </c>
      <c r="D8" s="11"/>
      <c r="E8" s="11"/>
      <c r="F8" s="11"/>
      <c r="G8" s="11">
        <f>SUM(B2:B11)</f>
        <v>160</v>
      </c>
      <c r="H8" s="11" t="s">
        <v>98</v>
      </c>
      <c r="I8" s="11"/>
      <c r="J8" s="11"/>
      <c r="K8" s="11"/>
      <c r="L8" s="10"/>
    </row>
    <row r="9" spans="1:12" ht="22.5" x14ac:dyDescent="0.55000000000000004">
      <c r="A9" s="7" t="s">
        <v>21</v>
      </c>
      <c r="B9" s="8">
        <v>15</v>
      </c>
      <c r="C9" s="27" t="str">
        <f t="shared" si="0"/>
        <v>متوسط</v>
      </c>
      <c r="D9" s="11"/>
      <c r="E9" s="11"/>
      <c r="F9" s="11"/>
      <c r="G9" s="11">
        <f>G8/G7</f>
        <v>16</v>
      </c>
      <c r="H9" s="11" t="s">
        <v>101</v>
      </c>
      <c r="I9" s="11"/>
      <c r="J9" s="11"/>
      <c r="K9" s="11"/>
      <c r="L9" s="10"/>
    </row>
    <row r="10" spans="1:12" ht="22.5" x14ac:dyDescent="0.55000000000000004">
      <c r="A10" s="7" t="s">
        <v>22</v>
      </c>
      <c r="B10" s="8">
        <v>16</v>
      </c>
      <c r="C10" s="27" t="str">
        <f t="shared" si="0"/>
        <v>خوب</v>
      </c>
      <c r="D10" s="11"/>
      <c r="E10" s="11"/>
      <c r="F10" s="11"/>
      <c r="G10" s="11"/>
      <c r="H10" s="11"/>
      <c r="I10" s="11"/>
      <c r="J10" s="11"/>
      <c r="K10" s="11"/>
      <c r="L10" s="10"/>
    </row>
    <row r="11" spans="1:12" ht="22.5" x14ac:dyDescent="0.55000000000000004">
      <c r="A11" s="7" t="s">
        <v>23</v>
      </c>
      <c r="B11" s="8">
        <v>19</v>
      </c>
      <c r="C11" s="27" t="str">
        <f t="shared" si="0"/>
        <v>عالی</v>
      </c>
      <c r="D11" s="11"/>
      <c r="E11" s="11"/>
      <c r="F11" s="11"/>
      <c r="G11" s="11"/>
      <c r="H11" s="11"/>
      <c r="I11" s="11"/>
      <c r="J11" s="11"/>
      <c r="K11" s="11"/>
      <c r="L1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>
      <selection sqref="A1:H19"/>
    </sheetView>
  </sheetViews>
  <sheetFormatPr defaultRowHeight="15" x14ac:dyDescent="0.25"/>
  <cols>
    <col min="1" max="1" width="12.25" customWidth="1"/>
    <col min="2" max="2" width="10.5" bestFit="1" customWidth="1"/>
    <col min="3" max="3" width="12.875" bestFit="1" customWidth="1"/>
    <col min="4" max="4" width="7.5" bestFit="1" customWidth="1"/>
    <col min="5" max="5" width="7.75" bestFit="1" customWidth="1"/>
    <col min="6" max="6" width="8.25" bestFit="1" customWidth="1"/>
    <col min="7" max="7" width="9.5" bestFit="1" customWidth="1"/>
    <col min="8" max="8" width="7.875" bestFit="1" customWidth="1"/>
    <col min="11" max="11" width="15.75" customWidth="1"/>
    <col min="12" max="12" width="12.875" customWidth="1"/>
    <col min="13" max="13" width="16" customWidth="1"/>
  </cols>
  <sheetData>
    <row r="1" spans="1:13" ht="22.5" x14ac:dyDescent="0.25">
      <c r="A1" s="13" t="s">
        <v>57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K1" s="10"/>
      <c r="L1" s="10"/>
      <c r="M1" s="10"/>
    </row>
    <row r="2" spans="1:13" ht="22.5" x14ac:dyDescent="0.25">
      <c r="A2" s="12">
        <v>931820</v>
      </c>
      <c r="B2" s="17" t="s">
        <v>32</v>
      </c>
      <c r="C2" s="1" t="s">
        <v>33</v>
      </c>
      <c r="D2" s="1">
        <v>21223</v>
      </c>
      <c r="E2" s="1">
        <v>17855</v>
      </c>
      <c r="F2" s="1">
        <v>24855</v>
      </c>
      <c r="G2" s="1">
        <v>21377</v>
      </c>
      <c r="H2" s="1">
        <f>D2+E2+F2+G2</f>
        <v>85310</v>
      </c>
      <c r="K2" s="10"/>
      <c r="L2" s="10"/>
      <c r="M2" s="10"/>
    </row>
    <row r="3" spans="1:13" ht="24.75" x14ac:dyDescent="0.25">
      <c r="A3" s="12">
        <v>951330</v>
      </c>
      <c r="B3" s="17" t="s">
        <v>34</v>
      </c>
      <c r="C3" s="1" t="s">
        <v>35</v>
      </c>
      <c r="D3" s="1">
        <v>23456</v>
      </c>
      <c r="E3" s="1">
        <v>29550</v>
      </c>
      <c r="F3" s="1">
        <v>24294</v>
      </c>
      <c r="G3" s="1">
        <v>25335</v>
      </c>
      <c r="H3" s="1">
        <f t="shared" ref="H3:H18" si="0">D3+E3+F3+G3</f>
        <v>102635</v>
      </c>
      <c r="K3" s="16"/>
      <c r="L3" s="16"/>
      <c r="M3" s="16"/>
    </row>
    <row r="4" spans="1:13" ht="22.5" x14ac:dyDescent="0.25">
      <c r="A4" s="12">
        <v>743945</v>
      </c>
      <c r="B4" s="17" t="s">
        <v>36</v>
      </c>
      <c r="C4" s="1" t="s">
        <v>37</v>
      </c>
      <c r="D4" s="1">
        <v>19954</v>
      </c>
      <c r="E4" s="1">
        <v>22600</v>
      </c>
      <c r="F4" s="1">
        <v>19448</v>
      </c>
      <c r="G4" s="1">
        <v>26450</v>
      </c>
      <c r="H4" s="1">
        <f t="shared" si="0"/>
        <v>88452</v>
      </c>
      <c r="K4" s="15"/>
      <c r="L4" s="15"/>
      <c r="M4" s="15"/>
    </row>
    <row r="5" spans="1:13" ht="27.75" x14ac:dyDescent="0.25">
      <c r="A5" s="12">
        <v>839567</v>
      </c>
      <c r="B5" s="17" t="s">
        <v>38</v>
      </c>
      <c r="C5" s="1" t="s">
        <v>39</v>
      </c>
      <c r="D5" s="1">
        <v>17564</v>
      </c>
      <c r="E5" s="1">
        <v>25439</v>
      </c>
      <c r="F5" s="1">
        <v>32944</v>
      </c>
      <c r="G5" s="1">
        <v>24000</v>
      </c>
      <c r="H5" s="1">
        <f t="shared" si="0"/>
        <v>99947</v>
      </c>
      <c r="K5" s="28" t="s">
        <v>57</v>
      </c>
      <c r="L5" s="28" t="s">
        <v>92</v>
      </c>
      <c r="M5" s="28" t="s">
        <v>26</v>
      </c>
    </row>
    <row r="6" spans="1:13" ht="27.75" x14ac:dyDescent="0.25">
      <c r="A6" s="12">
        <v>928540</v>
      </c>
      <c r="B6" s="17" t="s">
        <v>40</v>
      </c>
      <c r="C6" s="1" t="s">
        <v>41</v>
      </c>
      <c r="D6" s="1">
        <v>28543</v>
      </c>
      <c r="E6" s="1">
        <v>28540</v>
      </c>
      <c r="F6" s="1">
        <v>24400</v>
      </c>
      <c r="G6" s="1">
        <v>28550</v>
      </c>
      <c r="H6" s="1">
        <f t="shared" si="0"/>
        <v>110033</v>
      </c>
      <c r="K6" s="28">
        <v>904201</v>
      </c>
      <c r="L6" s="28" t="str">
        <f>VLOOKUP(K6,A:H,2,FALSE)</f>
        <v xml:space="preserve"> احمدزاده</v>
      </c>
      <c r="M6" s="28" t="str">
        <f>VLOOKUP(K6,list,3,0)</f>
        <v>غرب</v>
      </c>
    </row>
    <row r="7" spans="1:13" ht="22.5" x14ac:dyDescent="0.25">
      <c r="A7" s="12">
        <v>904201</v>
      </c>
      <c r="B7" s="17" t="s">
        <v>42</v>
      </c>
      <c r="C7" s="1" t="s">
        <v>37</v>
      </c>
      <c r="D7" s="1">
        <v>19534</v>
      </c>
      <c r="E7" s="1">
        <v>30558</v>
      </c>
      <c r="F7" s="1">
        <v>21844</v>
      </c>
      <c r="G7" s="1">
        <v>19605</v>
      </c>
      <c r="H7" s="1">
        <f t="shared" si="0"/>
        <v>91541</v>
      </c>
      <c r="K7" s="15"/>
      <c r="L7" s="15"/>
      <c r="M7" s="15"/>
    </row>
    <row r="8" spans="1:13" ht="22.5" x14ac:dyDescent="0.25">
      <c r="A8" s="12">
        <v>854902</v>
      </c>
      <c r="B8" s="17" t="s">
        <v>43</v>
      </c>
      <c r="C8" s="1" t="s">
        <v>37</v>
      </c>
      <c r="D8" s="1">
        <v>20585</v>
      </c>
      <c r="E8" s="1">
        <v>29667</v>
      </c>
      <c r="F8" s="1">
        <v>27595</v>
      </c>
      <c r="G8" s="1">
        <v>13605</v>
      </c>
      <c r="H8" s="1">
        <f t="shared" si="0"/>
        <v>91452</v>
      </c>
      <c r="K8" s="10"/>
      <c r="L8" s="10"/>
      <c r="M8" s="10"/>
    </row>
    <row r="9" spans="1:13" ht="24.75" x14ac:dyDescent="0.25">
      <c r="A9" s="12">
        <v>738694</v>
      </c>
      <c r="B9" s="17" t="s">
        <v>44</v>
      </c>
      <c r="C9" s="1" t="s">
        <v>39</v>
      </c>
      <c r="D9" s="1">
        <v>24957</v>
      </c>
      <c r="E9" s="1">
        <v>31322</v>
      </c>
      <c r="F9" s="1">
        <v>15330</v>
      </c>
      <c r="G9" s="1">
        <v>27550</v>
      </c>
      <c r="H9" s="1">
        <f t="shared" si="0"/>
        <v>99159</v>
      </c>
      <c r="K9" s="16"/>
      <c r="L9" s="16"/>
      <c r="M9" s="16"/>
    </row>
    <row r="10" spans="1:13" ht="22.5" x14ac:dyDescent="0.25">
      <c r="A10" s="12">
        <v>869465</v>
      </c>
      <c r="B10" s="17" t="s">
        <v>56</v>
      </c>
      <c r="C10" s="1" t="s">
        <v>41</v>
      </c>
      <c r="D10" s="1">
        <v>30332</v>
      </c>
      <c r="E10" s="1">
        <v>27407</v>
      </c>
      <c r="F10" s="1">
        <v>26440</v>
      </c>
      <c r="G10" s="1">
        <v>24007</v>
      </c>
      <c r="H10" s="1">
        <f t="shared" si="0"/>
        <v>108186</v>
      </c>
      <c r="K10" s="15"/>
      <c r="L10" s="15"/>
      <c r="M10" s="15"/>
    </row>
    <row r="11" spans="1:13" ht="22.5" x14ac:dyDescent="0.25">
      <c r="A11" s="12">
        <v>958204</v>
      </c>
      <c r="B11" s="17" t="s">
        <v>45</v>
      </c>
      <c r="C11" s="1" t="s">
        <v>46</v>
      </c>
      <c r="D11" s="1">
        <v>27595</v>
      </c>
      <c r="E11" s="1">
        <v>22933</v>
      </c>
      <c r="F11" s="1">
        <v>22422</v>
      </c>
      <c r="G11" s="1">
        <v>21445</v>
      </c>
      <c r="H11" s="1">
        <f t="shared" si="0"/>
        <v>94395</v>
      </c>
      <c r="K11" s="10"/>
      <c r="L11" s="10"/>
      <c r="M11" s="10"/>
    </row>
    <row r="12" spans="1:13" ht="22.5" x14ac:dyDescent="0.25">
      <c r="A12" s="12">
        <v>798425</v>
      </c>
      <c r="B12" s="17" t="s">
        <v>47</v>
      </c>
      <c r="C12" s="1" t="s">
        <v>33</v>
      </c>
      <c r="D12" s="1">
        <v>25395</v>
      </c>
      <c r="E12" s="1">
        <v>27700</v>
      </c>
      <c r="F12" s="1">
        <v>16500</v>
      </c>
      <c r="G12" s="1">
        <v>27500</v>
      </c>
      <c r="H12" s="1">
        <f t="shared" si="0"/>
        <v>97095</v>
      </c>
      <c r="K12" s="10"/>
      <c r="L12" s="10"/>
      <c r="M12" s="10"/>
    </row>
    <row r="13" spans="1:13" ht="22.5" x14ac:dyDescent="0.25">
      <c r="A13" s="12">
        <v>876420</v>
      </c>
      <c r="B13" s="17" t="s">
        <v>48</v>
      </c>
      <c r="C13" s="1" t="s">
        <v>39</v>
      </c>
      <c r="D13" s="1">
        <v>35822</v>
      </c>
      <c r="E13" s="1">
        <v>31854</v>
      </c>
      <c r="F13" s="1">
        <v>24384</v>
      </c>
      <c r="G13" s="1">
        <v>31005</v>
      </c>
      <c r="H13" s="1">
        <f t="shared" si="0"/>
        <v>123065</v>
      </c>
    </row>
    <row r="14" spans="1:13" ht="22.5" x14ac:dyDescent="0.25">
      <c r="A14" s="12">
        <v>898765</v>
      </c>
      <c r="B14" s="17" t="s">
        <v>49</v>
      </c>
      <c r="C14" s="1" t="s">
        <v>46</v>
      </c>
      <c r="D14" s="1">
        <v>20949</v>
      </c>
      <c r="E14" s="1">
        <v>23100</v>
      </c>
      <c r="F14" s="1">
        <v>21774</v>
      </c>
      <c r="G14" s="1">
        <v>27550</v>
      </c>
      <c r="H14" s="1">
        <f t="shared" si="0"/>
        <v>93373</v>
      </c>
    </row>
    <row r="15" spans="1:13" ht="22.5" x14ac:dyDescent="0.25">
      <c r="A15" s="12">
        <v>832397</v>
      </c>
      <c r="B15" s="17" t="s">
        <v>50</v>
      </c>
      <c r="C15" s="1" t="s">
        <v>37</v>
      </c>
      <c r="D15" s="1">
        <v>30113</v>
      </c>
      <c r="E15" s="1">
        <v>19554</v>
      </c>
      <c r="F15" s="1">
        <v>25300</v>
      </c>
      <c r="G15" s="1">
        <v>16455</v>
      </c>
      <c r="H15" s="1">
        <f t="shared" si="0"/>
        <v>91422</v>
      </c>
    </row>
    <row r="16" spans="1:13" ht="22.5" x14ac:dyDescent="0.25">
      <c r="A16" s="12">
        <v>813047</v>
      </c>
      <c r="B16" s="17" t="s">
        <v>51</v>
      </c>
      <c r="C16" s="1" t="s">
        <v>33</v>
      </c>
      <c r="D16" s="1">
        <v>18432</v>
      </c>
      <c r="E16" s="1">
        <v>12110</v>
      </c>
      <c r="F16" s="1">
        <v>27500</v>
      </c>
      <c r="G16" s="1">
        <v>24399</v>
      </c>
      <c r="H16" s="1">
        <f t="shared" si="0"/>
        <v>82441</v>
      </c>
    </row>
    <row r="17" spans="1:8" ht="22.5" x14ac:dyDescent="0.25">
      <c r="A17" s="12">
        <v>843987</v>
      </c>
      <c r="B17" s="17" t="s">
        <v>52</v>
      </c>
      <c r="C17" s="1" t="s">
        <v>53</v>
      </c>
      <c r="D17" s="1">
        <v>20995</v>
      </c>
      <c r="E17" s="1">
        <v>24960</v>
      </c>
      <c r="F17" s="1">
        <v>21950</v>
      </c>
      <c r="G17" s="1">
        <v>24855</v>
      </c>
      <c r="H17" s="1">
        <f t="shared" si="0"/>
        <v>92760</v>
      </c>
    </row>
    <row r="18" spans="1:8" ht="22.5" x14ac:dyDescent="0.25">
      <c r="A18" s="12">
        <v>927018</v>
      </c>
      <c r="B18" s="17" t="s">
        <v>54</v>
      </c>
      <c r="C18" s="1" t="s">
        <v>33</v>
      </c>
      <c r="D18" s="1">
        <v>19668</v>
      </c>
      <c r="E18" s="1">
        <v>18850</v>
      </c>
      <c r="F18" s="1">
        <v>21355</v>
      </c>
      <c r="G18" s="1">
        <v>20540</v>
      </c>
      <c r="H18" s="1">
        <f t="shared" si="0"/>
        <v>80413</v>
      </c>
    </row>
    <row r="19" spans="1:8" ht="22.5" x14ac:dyDescent="0.25">
      <c r="A19" s="12">
        <v>802043</v>
      </c>
      <c r="B19" s="17" t="s">
        <v>55</v>
      </c>
      <c r="C19" s="1" t="s">
        <v>41</v>
      </c>
      <c r="D19" s="1">
        <v>26046</v>
      </c>
      <c r="E19" s="1">
        <v>24845</v>
      </c>
      <c r="F19" s="1">
        <v>28575</v>
      </c>
      <c r="G19" s="1">
        <v>22555</v>
      </c>
      <c r="H19" s="1">
        <f>D19+E19+F19+G19</f>
        <v>102021</v>
      </c>
    </row>
    <row r="20" spans="1:8" x14ac:dyDescent="0.25">
      <c r="A20" s="18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F13" sqref="F13"/>
    </sheetView>
  </sheetViews>
  <sheetFormatPr defaultRowHeight="15" x14ac:dyDescent="0.25"/>
  <cols>
    <col min="1" max="1" width="12.875" bestFit="1" customWidth="1"/>
    <col min="2" max="2" width="7.875" bestFit="1" customWidth="1"/>
    <col min="3" max="3" width="10.5" bestFit="1" customWidth="1"/>
    <col min="4" max="5" width="7.875" bestFit="1" customWidth="1"/>
    <col min="6" max="6" width="14.375" customWidth="1"/>
    <col min="7" max="7" width="14.625" customWidth="1"/>
    <col min="8" max="8" width="7.875" bestFit="1" customWidth="1"/>
    <col min="9" max="9" width="8.375" bestFit="1" customWidth="1"/>
    <col min="10" max="10" width="9.25" bestFit="1" customWidth="1"/>
    <col min="11" max="11" width="10.125" bestFit="1" customWidth="1"/>
    <col min="12" max="12" width="10" bestFit="1" customWidth="1"/>
    <col min="13" max="16" width="7.875" bestFit="1" customWidth="1"/>
    <col min="17" max="17" width="8.625" bestFit="1" customWidth="1"/>
    <col min="18" max="18" width="7.875" bestFit="1" customWidth="1"/>
  </cols>
  <sheetData>
    <row r="1" spans="1:19" ht="22.5" x14ac:dyDescent="0.25">
      <c r="A1" s="13" t="s">
        <v>57</v>
      </c>
      <c r="B1" s="12">
        <v>931820</v>
      </c>
      <c r="C1" s="12">
        <v>951330</v>
      </c>
      <c r="D1" s="12">
        <v>743945</v>
      </c>
      <c r="E1" s="12">
        <v>839567</v>
      </c>
      <c r="F1" s="12">
        <v>928540</v>
      </c>
      <c r="G1" s="12">
        <v>904201</v>
      </c>
      <c r="H1" s="12">
        <v>854902</v>
      </c>
      <c r="I1" s="12">
        <v>738694</v>
      </c>
      <c r="J1" s="12">
        <v>869465</v>
      </c>
      <c r="K1" s="12">
        <v>958204</v>
      </c>
      <c r="L1" s="12">
        <v>798425</v>
      </c>
      <c r="M1" s="12">
        <v>876420</v>
      </c>
      <c r="N1" s="12">
        <v>898765</v>
      </c>
      <c r="O1" s="12">
        <v>832397</v>
      </c>
      <c r="P1" s="12">
        <v>813047</v>
      </c>
      <c r="Q1" s="12">
        <v>843987</v>
      </c>
      <c r="R1" s="12">
        <v>927018</v>
      </c>
      <c r="S1" s="12">
        <v>802043</v>
      </c>
    </row>
    <row r="2" spans="1:19" ht="22.5" x14ac:dyDescent="0.25">
      <c r="A2" s="13" t="s">
        <v>25</v>
      </c>
      <c r="B2" s="17" t="s">
        <v>32</v>
      </c>
      <c r="C2" s="17" t="s">
        <v>34</v>
      </c>
      <c r="D2" s="17" t="s">
        <v>36</v>
      </c>
      <c r="E2" s="17" t="s">
        <v>38</v>
      </c>
      <c r="F2" s="17" t="s">
        <v>40</v>
      </c>
      <c r="G2" s="17" t="s">
        <v>42</v>
      </c>
      <c r="H2" s="17" t="s">
        <v>43</v>
      </c>
      <c r="I2" s="17" t="s">
        <v>44</v>
      </c>
      <c r="J2" s="17" t="s">
        <v>56</v>
      </c>
      <c r="K2" s="17" t="s">
        <v>45</v>
      </c>
      <c r="L2" s="17" t="s">
        <v>47</v>
      </c>
      <c r="M2" s="17" t="s">
        <v>48</v>
      </c>
      <c r="N2" s="17" t="s">
        <v>49</v>
      </c>
      <c r="O2" s="17" t="s">
        <v>50</v>
      </c>
      <c r="P2" s="17" t="s">
        <v>51</v>
      </c>
      <c r="Q2" s="17" t="s">
        <v>52</v>
      </c>
      <c r="R2" s="17" t="s">
        <v>54</v>
      </c>
      <c r="S2" s="17" t="s">
        <v>55</v>
      </c>
    </row>
    <row r="3" spans="1:19" ht="22.5" x14ac:dyDescent="0.25">
      <c r="A3" s="13" t="s">
        <v>26</v>
      </c>
      <c r="B3" s="1" t="s">
        <v>33</v>
      </c>
      <c r="C3" s="1" t="s">
        <v>35</v>
      </c>
      <c r="D3" s="1" t="s">
        <v>37</v>
      </c>
      <c r="E3" s="1" t="s">
        <v>39</v>
      </c>
      <c r="F3" s="1" t="s">
        <v>41</v>
      </c>
      <c r="G3" s="1" t="s">
        <v>37</v>
      </c>
      <c r="H3" s="1" t="s">
        <v>37</v>
      </c>
      <c r="I3" s="1" t="s">
        <v>39</v>
      </c>
      <c r="J3" s="1" t="s">
        <v>41</v>
      </c>
      <c r="K3" s="1" t="s">
        <v>46</v>
      </c>
      <c r="L3" s="1" t="s">
        <v>33</v>
      </c>
      <c r="M3" s="1" t="s">
        <v>39</v>
      </c>
      <c r="N3" s="1" t="s">
        <v>46</v>
      </c>
      <c r="O3" s="1" t="s">
        <v>37</v>
      </c>
      <c r="P3" s="1" t="s">
        <v>33</v>
      </c>
      <c r="Q3" s="1" t="s">
        <v>53</v>
      </c>
      <c r="R3" s="1" t="s">
        <v>33</v>
      </c>
      <c r="S3" s="1" t="s">
        <v>41</v>
      </c>
    </row>
    <row r="4" spans="1:19" ht="22.5" x14ac:dyDescent="0.25">
      <c r="A4" s="13" t="s">
        <v>27</v>
      </c>
      <c r="B4" s="1">
        <v>21223</v>
      </c>
      <c r="C4" s="1">
        <v>23456</v>
      </c>
      <c r="D4" s="1">
        <v>19954</v>
      </c>
      <c r="E4" s="1">
        <v>17564</v>
      </c>
      <c r="F4" s="1">
        <v>28543</v>
      </c>
      <c r="G4" s="1">
        <v>19534</v>
      </c>
      <c r="H4" s="1">
        <v>20585</v>
      </c>
      <c r="I4" s="1">
        <v>24957</v>
      </c>
      <c r="J4" s="1">
        <v>30332</v>
      </c>
      <c r="K4" s="1">
        <v>27595</v>
      </c>
      <c r="L4" s="1">
        <v>25395</v>
      </c>
      <c r="M4" s="1">
        <v>35822</v>
      </c>
      <c r="N4" s="1">
        <v>20949</v>
      </c>
      <c r="O4" s="1">
        <v>30113</v>
      </c>
      <c r="P4" s="1">
        <v>18432</v>
      </c>
      <c r="Q4" s="1">
        <v>20995</v>
      </c>
      <c r="R4" s="1">
        <v>19668</v>
      </c>
      <c r="S4" s="1">
        <v>26046</v>
      </c>
    </row>
    <row r="5" spans="1:19" ht="22.5" x14ac:dyDescent="0.25">
      <c r="A5" s="13" t="s">
        <v>28</v>
      </c>
      <c r="B5" s="1">
        <v>17855</v>
      </c>
      <c r="C5" s="1">
        <v>29550</v>
      </c>
      <c r="D5" s="1">
        <v>22600</v>
      </c>
      <c r="E5" s="1">
        <v>25439</v>
      </c>
      <c r="F5" s="1">
        <v>28540</v>
      </c>
      <c r="G5" s="1">
        <v>30558</v>
      </c>
      <c r="H5" s="1">
        <v>29667</v>
      </c>
      <c r="I5" s="1">
        <v>31322</v>
      </c>
      <c r="J5" s="1">
        <v>27407</v>
      </c>
      <c r="K5" s="1">
        <v>22933</v>
      </c>
      <c r="L5" s="1">
        <v>27700</v>
      </c>
      <c r="M5" s="1">
        <v>31854</v>
      </c>
      <c r="N5" s="1">
        <v>23100</v>
      </c>
      <c r="O5" s="1">
        <v>19554</v>
      </c>
      <c r="P5" s="1">
        <v>12110</v>
      </c>
      <c r="Q5" s="1">
        <v>24960</v>
      </c>
      <c r="R5" s="1">
        <v>18850</v>
      </c>
      <c r="S5" s="1">
        <v>24845</v>
      </c>
    </row>
    <row r="6" spans="1:19" ht="22.5" x14ac:dyDescent="0.25">
      <c r="A6" s="13" t="s">
        <v>29</v>
      </c>
      <c r="B6" s="1">
        <v>24855</v>
      </c>
      <c r="C6" s="1">
        <v>24294</v>
      </c>
      <c r="D6" s="1">
        <v>19448</v>
      </c>
      <c r="E6" s="1">
        <v>32944</v>
      </c>
      <c r="F6" s="1">
        <v>24400</v>
      </c>
      <c r="G6" s="1">
        <v>21844</v>
      </c>
      <c r="H6" s="1">
        <v>27595</v>
      </c>
      <c r="I6" s="1">
        <v>15330</v>
      </c>
      <c r="J6" s="1">
        <v>26440</v>
      </c>
      <c r="K6" s="1">
        <v>22422</v>
      </c>
      <c r="L6" s="1">
        <v>16500</v>
      </c>
      <c r="M6" s="1">
        <v>24384</v>
      </c>
      <c r="N6" s="1">
        <v>21774</v>
      </c>
      <c r="O6" s="1">
        <v>25300</v>
      </c>
      <c r="P6" s="1">
        <v>27500</v>
      </c>
      <c r="Q6" s="1">
        <v>21950</v>
      </c>
      <c r="R6" s="1">
        <v>21355</v>
      </c>
      <c r="S6" s="1">
        <v>28575</v>
      </c>
    </row>
    <row r="7" spans="1:19" ht="22.5" x14ac:dyDescent="0.25">
      <c r="A7" s="13" t="s">
        <v>30</v>
      </c>
      <c r="B7" s="1">
        <v>21377</v>
      </c>
      <c r="C7" s="1">
        <v>25335</v>
      </c>
      <c r="D7" s="1">
        <v>26450</v>
      </c>
      <c r="E7" s="1">
        <v>24000</v>
      </c>
      <c r="F7" s="1">
        <v>28550</v>
      </c>
      <c r="G7" s="1">
        <v>19605</v>
      </c>
      <c r="H7" s="1">
        <v>13605</v>
      </c>
      <c r="I7" s="1">
        <v>27550</v>
      </c>
      <c r="J7" s="1">
        <v>24007</v>
      </c>
      <c r="K7" s="1">
        <v>21445</v>
      </c>
      <c r="L7" s="1">
        <v>27500</v>
      </c>
      <c r="M7" s="1">
        <v>31005</v>
      </c>
      <c r="N7" s="1">
        <v>27550</v>
      </c>
      <c r="O7" s="1">
        <v>16455</v>
      </c>
      <c r="P7" s="1">
        <v>24399</v>
      </c>
      <c r="Q7" s="1">
        <v>24855</v>
      </c>
      <c r="R7" s="1">
        <v>20540</v>
      </c>
      <c r="S7" s="1">
        <v>22555</v>
      </c>
    </row>
    <row r="8" spans="1:19" ht="22.5" x14ac:dyDescent="0.25">
      <c r="A8" s="13" t="s">
        <v>31</v>
      </c>
      <c r="B8" s="1">
        <f t="shared" ref="B8:S8" si="0">B4+B5+B6+B7</f>
        <v>85310</v>
      </c>
      <c r="C8" s="1">
        <f t="shared" si="0"/>
        <v>102635</v>
      </c>
      <c r="D8" s="1">
        <f t="shared" si="0"/>
        <v>88452</v>
      </c>
      <c r="E8" s="1">
        <f t="shared" si="0"/>
        <v>99947</v>
      </c>
      <c r="F8" s="1">
        <f t="shared" si="0"/>
        <v>110033</v>
      </c>
      <c r="G8" s="1">
        <f t="shared" si="0"/>
        <v>91541</v>
      </c>
      <c r="H8" s="1">
        <f t="shared" si="0"/>
        <v>91452</v>
      </c>
      <c r="I8" s="1">
        <f t="shared" si="0"/>
        <v>99159</v>
      </c>
      <c r="J8" s="1">
        <f t="shared" si="0"/>
        <v>108186</v>
      </c>
      <c r="K8" s="1">
        <f t="shared" si="0"/>
        <v>94395</v>
      </c>
      <c r="L8" s="1">
        <f t="shared" si="0"/>
        <v>97095</v>
      </c>
      <c r="M8" s="1">
        <f t="shared" si="0"/>
        <v>123065</v>
      </c>
      <c r="N8" s="1">
        <f t="shared" si="0"/>
        <v>93373</v>
      </c>
      <c r="O8" s="1">
        <f t="shared" si="0"/>
        <v>91422</v>
      </c>
      <c r="P8" s="1">
        <f t="shared" si="0"/>
        <v>82441</v>
      </c>
      <c r="Q8" s="1">
        <f t="shared" si="0"/>
        <v>92760</v>
      </c>
      <c r="R8" s="1">
        <f t="shared" si="0"/>
        <v>80413</v>
      </c>
      <c r="S8" s="1">
        <f t="shared" si="0"/>
        <v>102021</v>
      </c>
    </row>
    <row r="11" spans="1:19" ht="24.75" x14ac:dyDescent="0.6">
      <c r="F11" s="29" t="s">
        <v>57</v>
      </c>
      <c r="G11" s="29" t="s">
        <v>92</v>
      </c>
    </row>
    <row r="12" spans="1:19" ht="24.75" x14ac:dyDescent="0.6">
      <c r="F12" s="29">
        <v>928540</v>
      </c>
      <c r="G12" s="29" t="str">
        <f>HLOOKUP(F12,A1:S8,2,FALSE)</f>
        <v xml:space="preserve"> احمدجانی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"/>
  <sheetViews>
    <sheetView workbookViewId="0">
      <selection activeCell="G1" sqref="A1:G1048576"/>
    </sheetView>
  </sheetViews>
  <sheetFormatPr defaultColWidth="12.125" defaultRowHeight="20.25" x14ac:dyDescent="0.3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  <col min="9" max="9" width="15.75" style="32" customWidth="1"/>
    <col min="10" max="10" width="18.75" style="32" customWidth="1"/>
    <col min="11" max="11" width="3.875" bestFit="1" customWidth="1"/>
    <col min="12" max="12" width="17.625" customWidth="1"/>
  </cols>
  <sheetData>
    <row r="1" spans="1:12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  <c r="H1" s="10"/>
      <c r="I1" s="22" t="s">
        <v>84</v>
      </c>
      <c r="J1" s="22" t="s">
        <v>73</v>
      </c>
      <c r="K1" s="10"/>
      <c r="L1" s="10"/>
    </row>
    <row r="2" spans="1:12" ht="22.5" x14ac:dyDescent="0.55000000000000004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  <c r="H2" s="14"/>
      <c r="I2" s="22" t="s">
        <v>76</v>
      </c>
      <c r="J2" s="22" t="s">
        <v>88</v>
      </c>
      <c r="K2" s="10"/>
      <c r="L2" s="10"/>
    </row>
    <row r="3" spans="1:12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  <c r="H3" s="10"/>
      <c r="K3" s="10"/>
      <c r="L3" s="10"/>
    </row>
    <row r="4" spans="1:12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  <c r="H4" s="10"/>
      <c r="I4" s="30"/>
      <c r="J4" s="30"/>
      <c r="K4" s="10"/>
      <c r="L4" s="10"/>
    </row>
    <row r="5" spans="1:12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  <c r="H5" s="10"/>
      <c r="I5" s="31" t="s">
        <v>94</v>
      </c>
      <c r="J5" s="31">
        <f>COUNT(E:E)</f>
        <v>909</v>
      </c>
      <c r="K5" s="10"/>
      <c r="L5" s="10"/>
    </row>
    <row r="6" spans="1:12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  <c r="H6" s="10"/>
      <c r="I6" s="31" t="s">
        <v>96</v>
      </c>
      <c r="J6" s="31">
        <f>COUNTIF(F:F,9)</f>
        <v>70</v>
      </c>
      <c r="K6" s="10"/>
      <c r="L6" s="10"/>
    </row>
    <row r="7" spans="1:12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  <c r="H7" s="10"/>
      <c r="I7" s="31" t="s">
        <v>97</v>
      </c>
      <c r="J7" s="31">
        <f>COUNTIFS(A:A,J1,B:B,I1)</f>
        <v>16</v>
      </c>
      <c r="K7" s="10"/>
      <c r="L7" s="10"/>
    </row>
    <row r="8" spans="1:12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  <c r="H8" s="10"/>
      <c r="I8" s="31" t="s">
        <v>99</v>
      </c>
      <c r="J8" s="31">
        <f ca="1">SUMIF(A:G,I1,F:F)</f>
        <v>708019</v>
      </c>
      <c r="K8" s="10"/>
      <c r="L8" s="10"/>
    </row>
    <row r="9" spans="1:12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  <c r="H9" s="10"/>
      <c r="I9" s="31" t="s">
        <v>100</v>
      </c>
      <c r="J9" s="31">
        <f>SUMIFS(F:F,B:B,I1,A:A,J1)</f>
        <v>168</v>
      </c>
      <c r="K9" s="10"/>
      <c r="L9" s="10"/>
    </row>
    <row r="10" spans="1:12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  <c r="H10" s="10"/>
      <c r="I10" s="31" t="s">
        <v>102</v>
      </c>
      <c r="J10" s="31">
        <f>AVERAGEIF(B:B,I1,G:G)</f>
        <v>4022.8352272727275</v>
      </c>
      <c r="K10" s="10"/>
      <c r="L10" s="10"/>
    </row>
    <row r="11" spans="1:12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  <c r="H11" s="10"/>
      <c r="I11" s="31" t="s">
        <v>103</v>
      </c>
      <c r="J11" s="31">
        <f>AVERAGEIFS(G:G,B:B,I1,A:A,J1)</f>
        <v>4555.6875</v>
      </c>
      <c r="K11" s="10"/>
      <c r="L11" s="10"/>
    </row>
    <row r="12" spans="1:12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  <c r="H12" s="10"/>
      <c r="J12" s="32">
        <f>AVERAGEIFS(G:G,B:B,I2,A:A,J2)</f>
        <v>4945.7692307692305</v>
      </c>
      <c r="K12" s="10"/>
      <c r="L12" s="10"/>
    </row>
    <row r="13" spans="1:12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  <c r="H13" s="10"/>
      <c r="K13" s="10"/>
      <c r="L13" s="10"/>
    </row>
    <row r="14" spans="1:12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  <c r="H14" s="10"/>
      <c r="K14" s="10"/>
      <c r="L14" s="10"/>
    </row>
    <row r="15" spans="1:12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12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0"/>
  <sheetViews>
    <sheetView workbookViewId="0">
      <selection activeCell="G4" sqref="G4"/>
    </sheetView>
  </sheetViews>
  <sheetFormatPr defaultRowHeight="15" x14ac:dyDescent="0.25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</cols>
  <sheetData>
    <row r="1" spans="1:7" ht="20.25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</row>
    <row r="2" spans="1:7" ht="18.75" x14ac:dyDescent="0.3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</row>
    <row r="3" spans="1:7" ht="18.75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</row>
    <row r="4" spans="1:7" ht="18.75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29537</v>
      </c>
    </row>
    <row r="5" spans="1:7" ht="18.75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</row>
    <row r="6" spans="1:7" ht="18.75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</row>
    <row r="7" spans="1:7" ht="18.75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</row>
    <row r="8" spans="1:7" ht="18.75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</row>
    <row r="9" spans="1:7" ht="18.75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</row>
    <row r="10" spans="1:7" ht="18.75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</row>
    <row r="11" spans="1:7" ht="18.75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</row>
    <row r="12" spans="1:7" ht="18.75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</row>
    <row r="13" spans="1:7" ht="18.75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</row>
    <row r="14" spans="1:7" ht="18.75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</row>
    <row r="15" spans="1:7" ht="18.75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7" ht="18.75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ht="18.75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ht="18.75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ht="18.75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ht="18.75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ht="18.75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ht="18.75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ht="18.75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ht="18.75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ht="18.75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ht="18.75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ht="18.75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ht="18.75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ht="18.75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ht="18.75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ht="18.75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ht="18.75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ht="18.75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ht="18.75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ht="18.75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ht="18.75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ht="18.75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ht="18.75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ht="18.75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ht="18.75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ht="18.75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ht="18.75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ht="18.75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ht="18.75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ht="18.75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ht="18.75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ht="18.75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ht="18.75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ht="18.75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ht="18.75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ht="18.75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ht="18.75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ht="18.75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ht="18.75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ht="18.75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ht="18.75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ht="18.75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ht="18.75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ht="18.75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ht="18.75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ht="18.75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ht="18.75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ht="18.75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ht="18.75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ht="18.75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ht="18.75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ht="18.75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ht="18.75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ht="18.75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ht="18.75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ht="18.75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ht="18.75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ht="18.75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ht="18.75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ht="18.75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ht="18.75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ht="18.75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ht="18.75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ht="18.75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ht="18.75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ht="18.75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ht="18.75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ht="18.75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ht="18.75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ht="18.75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ht="18.75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ht="18.75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ht="18.75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ht="18.75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ht="18.75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ht="18.75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ht="18.75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ht="18.75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ht="18.75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ht="18.75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ht="18.75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ht="18.75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ht="18.75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ht="18.75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ht="18.75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ht="18.75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ht="18.75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ht="18.75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ht="18.75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ht="18.75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ht="18.75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ht="18.75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ht="18.75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ht="18.75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ht="18.75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ht="18.75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ht="18.75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ht="18.75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ht="18.75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ht="18.75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ht="18.75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ht="18.75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ht="18.75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ht="18.75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ht="18.75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ht="18.75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ht="18.75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ht="18.75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ht="18.75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ht="18.75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ht="18.75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ht="18.75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ht="18.75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ht="18.75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ht="18.75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ht="18.75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ht="18.75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ht="18.75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ht="18.75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ht="18.75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ht="18.75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ht="18.75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ht="18.75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ht="18.75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ht="18.75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ht="18.75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ht="18.75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ht="18.75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ht="18.75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ht="18.75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ht="18.75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ht="18.75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ht="18.75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ht="18.75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ht="18.75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ht="18.75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ht="18.75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ht="18.75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ht="18.75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ht="18.75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ht="18.75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ht="18.75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ht="18.75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ht="18.75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ht="18.75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ht="18.75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ht="18.75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ht="18.75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ht="18.75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ht="18.75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ht="18.75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ht="18.75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ht="18.75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ht="18.75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ht="18.75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ht="18.75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ht="18.75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ht="18.75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ht="18.75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ht="18.75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ht="18.75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ht="18.75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ht="18.75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ht="18.75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ht="18.75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ht="18.75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ht="18.75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ht="18.75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ht="18.75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ht="18.75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ht="18.75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ht="18.75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ht="18.75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ht="18.75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ht="18.75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ht="18.75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ht="18.75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ht="18.75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ht="18.75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ht="18.75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ht="18.75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ht="18.75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ht="18.75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ht="18.75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ht="18.75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ht="18.75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ht="18.75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ht="18.75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ht="18.75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ht="18.75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ht="18.75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ht="18.75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ht="18.75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ht="18.75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ht="18.75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ht="18.75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ht="18.75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ht="18.75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ht="18.75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ht="18.75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ht="18.75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ht="18.75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ht="18.75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ht="18.75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ht="18.75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ht="18.75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ht="18.75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ht="18.75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ht="18.75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ht="18.75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ht="18.75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ht="18.75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ht="18.75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ht="18.75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ht="18.75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ht="18.75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ht="18.75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ht="18.75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ht="18.75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ht="18.75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ht="18.75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ht="18.75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ht="18.75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ht="18.75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ht="18.75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ht="18.75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ht="18.75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ht="18.75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ht="18.75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ht="18.75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ht="18.75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ht="18.75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ht="18.75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ht="18.75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ht="18.75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ht="18.75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ht="18.75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ht="18.75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ht="18.75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ht="18.75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ht="18.75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ht="18.75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ht="18.75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ht="18.75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ht="18.75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ht="18.75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ht="18.75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ht="18.75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ht="18.75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ht="18.75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ht="18.75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ht="18.75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ht="18.75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ht="18.75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ht="18.75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ht="18.75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ht="18.75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ht="18.75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ht="18.75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ht="18.75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ht="18.75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ht="18.75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ht="18.75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ht="18.75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ht="18.75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ht="18.75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ht="18.75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ht="18.75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ht="18.75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ht="18.75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ht="18.75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ht="18.75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ht="18.75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ht="18.75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ht="18.75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ht="18.75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ht="18.75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ht="18.75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ht="18.75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ht="18.75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ht="18.75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ht="18.75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ht="18.75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ht="18.75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ht="18.75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ht="18.75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ht="18.75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ht="18.75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ht="18.75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ht="18.75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ht="18.75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ht="18.75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ht="18.75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ht="18.75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ht="18.75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ht="18.75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ht="18.75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ht="18.75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ht="18.75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ht="18.75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ht="18.75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ht="18.75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ht="18.75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ht="18.75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ht="18.75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ht="18.75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ht="18.75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ht="18.75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ht="18.75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ht="18.75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ht="18.75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ht="18.75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ht="18.75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ht="18.75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ht="18.75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ht="18.75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ht="18.75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ht="18.75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ht="18.75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ht="18.75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ht="18.75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ht="18.75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ht="18.75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ht="18.75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ht="18.75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ht="18.75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ht="18.75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ht="18.75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ht="18.75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ht="18.75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ht="18.75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ht="18.75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ht="18.75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ht="18.75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ht="18.75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ht="18.75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ht="18.75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ht="18.75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ht="18.75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ht="18.75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ht="18.75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ht="18.75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ht="18.75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ht="18.75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ht="18.75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ht="18.75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ht="18.75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ht="18.75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ht="18.75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ht="18.75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ht="18.75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ht="18.75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ht="18.75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ht="18.75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ht="18.75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ht="18.75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ht="18.75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ht="18.75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ht="18.75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ht="18.75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ht="18.75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ht="18.75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ht="18.75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ht="18.75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ht="18.75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ht="18.75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ht="18.75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ht="18.75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ht="18.75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ht="18.75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ht="18.75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ht="18.75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ht="18.75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ht="18.75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ht="18.75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ht="18.75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ht="18.75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ht="18.75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ht="18.75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ht="18.75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ht="18.75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ht="18.75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ht="18.75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ht="18.75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ht="18.75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ht="18.75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ht="18.75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ht="18.75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ht="18.75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ht="18.75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ht="18.75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ht="18.75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ht="18.75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ht="18.75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ht="18.75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ht="18.75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ht="18.75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ht="18.75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ht="18.75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ht="18.75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ht="18.75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ht="18.75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ht="18.75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ht="18.75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ht="18.75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ht="18.75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ht="18.75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ht="18.75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ht="18.75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ht="18.75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ht="18.75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ht="18.75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ht="18.75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ht="18.75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ht="18.75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ht="18.75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ht="18.75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ht="18.75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ht="18.75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ht="18.75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ht="18.75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ht="18.75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ht="18.75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ht="18.75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ht="18.75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ht="18.75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ht="18.75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ht="18.75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ht="18.75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ht="18.75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ht="18.75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ht="18.75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ht="18.75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ht="18.75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ht="18.75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ht="18.75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ht="18.75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ht="18.75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ht="18.75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ht="18.75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ht="18.75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ht="18.75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ht="18.75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ht="18.75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ht="18.75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ht="18.75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ht="18.75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ht="18.75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ht="18.75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ht="18.75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ht="18.75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ht="18.75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ht="18.75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ht="18.75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ht="18.75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ht="18.75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ht="18.75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ht="18.75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ht="18.75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ht="18.75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ht="18.75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ht="18.75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ht="18.75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ht="18.75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ht="18.75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ht="18.75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ht="18.75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ht="18.75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ht="18.75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ht="18.75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ht="18.75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ht="18.75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ht="18.75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ht="18.75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ht="18.75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ht="18.75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ht="18.75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ht="18.75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ht="18.75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ht="18.75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ht="18.75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ht="18.75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ht="18.75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ht="18.75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ht="18.75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ht="18.75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ht="18.75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ht="18.75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ht="18.75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ht="18.75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ht="18.75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ht="18.75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ht="18.75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ht="18.75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ht="18.75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ht="18.75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ht="18.75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ht="18.75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ht="18.75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ht="18.75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ht="18.75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ht="18.75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ht="18.75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ht="18.75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ht="18.75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ht="18.75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ht="18.75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ht="18.75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ht="18.75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ht="18.75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ht="18.75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ht="18.75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ht="18.75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ht="18.75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ht="18.75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ht="18.75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ht="18.75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ht="18.75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ht="18.75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ht="18.75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ht="18.75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ht="18.75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ht="18.75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ht="18.75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ht="18.75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ht="18.75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ht="18.75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ht="18.75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ht="18.75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ht="18.75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ht="18.75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ht="18.75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ht="18.75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ht="18.75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ht="18.75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ht="18.75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ht="18.75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ht="18.75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ht="18.75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ht="18.75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ht="18.75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ht="18.75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ht="18.75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ht="18.75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ht="18.75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ht="18.75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ht="18.75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ht="18.75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ht="18.75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ht="18.75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ht="18.75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ht="18.75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ht="18.75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ht="18.75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ht="18.75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ht="18.75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ht="18.75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ht="18.75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ht="18.75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ht="18.75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ht="18.75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ht="18.75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ht="18.75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ht="18.75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ht="18.75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ht="18.75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ht="18.75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ht="18.75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ht="18.75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ht="18.75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ht="18.75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ht="18.75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ht="18.75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ht="18.75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ht="18.75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ht="18.75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ht="18.75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ht="18.75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ht="18.75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ht="18.75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ht="18.75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ht="18.75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ht="18.75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ht="18.75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ht="18.75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ht="18.75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ht="18.75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ht="18.75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ht="18.75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ht="18.75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ht="18.75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ht="18.75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ht="18.75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ht="18.75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ht="18.75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ht="18.75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ht="18.75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ht="18.75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ht="18.75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ht="18.75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ht="18.75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ht="18.75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ht="18.75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ht="18.75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ht="18.75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ht="18.75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ht="18.75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ht="18.75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ht="18.75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ht="18.75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ht="18.75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ht="18.75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ht="18.75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ht="18.75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ht="18.75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ht="18.75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ht="18.75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ht="18.75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ht="18.75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ht="18.75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ht="18.75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ht="18.75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ht="18.75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ht="18.75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ht="18.75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ht="18.75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ht="18.75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ht="18.75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ht="18.75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ht="18.75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ht="18.75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ht="18.75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ht="18.75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ht="18.75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ht="18.75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ht="18.75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ht="18.75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ht="18.75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ht="18.75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ht="18.75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ht="18.75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ht="18.75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ht="18.75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ht="18.75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ht="18.75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ht="18.75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ht="18.75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ht="18.75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ht="18.75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ht="18.75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ht="18.75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ht="18.75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ht="18.75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ht="18.75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ht="18.75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ht="18.75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ht="18.75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ht="18.75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ht="18.75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ht="18.75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ht="18.75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ht="18.75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ht="18.75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ht="18.75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ht="18.75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ht="18.75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ht="18.75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ht="18.75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ht="18.75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ht="18.75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ht="18.75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ht="18.75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ht="18.75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ht="18.75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ht="18.75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ht="18.75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ht="18.75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ht="18.75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ht="18.75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ht="18.75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ht="18.75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ht="18.75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ht="18.75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ht="18.75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ht="18.75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ht="18.75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ht="18.75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ht="18.75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ht="18.75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ht="18.75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ht="18.75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ht="18.75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ht="18.75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ht="18.75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ht="18.75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ht="18.75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ht="18.75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ht="18.75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ht="18.75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ht="18.75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ht="18.75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ht="18.75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ht="18.75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ht="18.75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ht="18.75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ht="18.75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ht="18.75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ht="18.75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ht="18.75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ht="18.75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ht="18.75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ht="18.75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ht="18.75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ht="18.75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ht="18.75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ht="18.75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ht="18.75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ht="18.75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ht="18.75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ht="18.75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ht="18.75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ht="18.75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ht="18.75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ht="18.75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ht="18.75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ht="18.75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ht="18.75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ht="18.75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ht="18.75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ht="18.75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ht="18.75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ht="18.75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ht="18.75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ht="18.75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ht="18.75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ht="18.75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ht="18.75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ht="18.75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ht="18.75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ht="18.75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ht="18.75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ht="18.75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ht="18.75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ht="18.75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ht="18.75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ht="18.75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ht="18.75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ht="18.75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ht="18.75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ht="18.75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ht="18.75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ht="18.75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ht="18.75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ht="18.75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ht="18.75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ht="18.75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ht="18.75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ht="18.75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ht="18.75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ht="18.75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ht="18.75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ht="18.75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ht="18.75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ht="18.75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ht="18.75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ht="18.75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ht="18.75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ht="18.75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ht="18.75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ht="18.75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ht="18.75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ht="18.75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ht="18.75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ht="18.75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ht="18.75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ht="18.75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ht="18.75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ht="18.75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ht="18.75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ht="18.75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ht="18.75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ht="18.75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ht="18.75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ht="18.75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ht="18.75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ht="18.75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ht="18.75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ht="18.75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ht="18.75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ht="18.75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ht="18.75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ht="18.75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ht="18.75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ht="18.75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ht="18.75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ht="18.75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ht="18.75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ht="18.75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ht="18.75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ht="18.75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ht="18.75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ht="18.75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ht="18.75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ht="18.75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ht="18.75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ht="18.75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ht="18.75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ht="18.75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ht="18.75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ht="18.75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ht="18.75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ht="18.75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ht="18.75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ht="18.75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ht="18.75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ht="18.75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ht="18.75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ht="18.75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ht="18.75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ht="18.75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ht="18.75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ht="18.75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ht="18.75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ht="18.75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ht="18.75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ht="18.75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ht="18.75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ht="18.75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ht="18.75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ht="18.75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ht="18.75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ht="18.75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ht="18.75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ht="18.75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ht="18.75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ht="18.75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ht="18.75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ht="18.75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ht="18.75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ht="18.75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ht="18.75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ht="18.75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ht="18.75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ht="18.75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ht="18.75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ht="18.75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ht="18.75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ht="18.75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ht="18.75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ht="18.75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ht="18.75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ht="18.75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ht="18.75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ht="18.75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ht="18.75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ht="18.75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ht="18.75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ht="18.75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ht="18.75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ht="18.75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ht="18.75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ht="18.75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ht="18.75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ht="18.75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ht="18.75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ht="18.75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ht="18.75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ht="18.75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ht="18.75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ht="18.75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ht="18.75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ht="18.75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ht="18.75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ht="18.75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ht="18.75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ht="18.75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ht="18.75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ht="18.75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ht="18.75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ht="18.75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ht="18.75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ht="18.75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ht="18.75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ht="18.75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ht="18.75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ht="18.75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ht="18.75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ht="18.75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ht="18.75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ht="18.75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ht="18.75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ht="18.75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ht="18.75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ht="18.75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ht="18.75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3" sqref="A3"/>
    </sheetView>
  </sheetViews>
  <sheetFormatPr defaultRowHeight="15" x14ac:dyDescent="0.25"/>
  <cols>
    <col min="1" max="1" width="12.25" customWidth="1"/>
    <col min="2" max="2" width="6" customWidth="1"/>
    <col min="3" max="5" width="4.875" customWidth="1"/>
    <col min="6" max="6" width="9.875" customWidth="1"/>
    <col min="7" max="11" width="3.875" customWidth="1"/>
    <col min="12" max="12" width="4" customWidth="1"/>
    <col min="13" max="13" width="3.875" customWidth="1"/>
    <col min="14" max="14" width="9.875" customWidth="1"/>
    <col min="15" max="15" width="9.875" bestFit="1" customWidth="1"/>
  </cols>
  <sheetData>
    <row r="1" spans="1:6" x14ac:dyDescent="0.25">
      <c r="A1" s="33" t="s">
        <v>59</v>
      </c>
      <c r="B1" t="s">
        <v>105</v>
      </c>
    </row>
    <row r="3" spans="1:6" x14ac:dyDescent="0.25">
      <c r="A3" s="36" t="s">
        <v>106</v>
      </c>
      <c r="B3" s="37"/>
      <c r="C3" s="37"/>
      <c r="D3" s="37"/>
      <c r="E3" s="37"/>
      <c r="F3" s="37"/>
    </row>
    <row r="4" spans="1:6" x14ac:dyDescent="0.25">
      <c r="A4" s="37"/>
      <c r="B4" s="38" t="s">
        <v>77</v>
      </c>
      <c r="C4" s="38" t="s">
        <v>67</v>
      </c>
      <c r="D4" s="38" t="s">
        <v>85</v>
      </c>
      <c r="E4" s="38" t="s">
        <v>71</v>
      </c>
      <c r="F4" s="38" t="s">
        <v>104</v>
      </c>
    </row>
    <row r="5" spans="1:6" x14ac:dyDescent="0.25">
      <c r="A5" s="34" t="s">
        <v>88</v>
      </c>
      <c r="B5" s="35">
        <v>159</v>
      </c>
      <c r="C5" s="35">
        <v>176</v>
      </c>
      <c r="D5" s="35">
        <v>181</v>
      </c>
      <c r="E5" s="35">
        <v>184</v>
      </c>
      <c r="F5" s="35">
        <v>700</v>
      </c>
    </row>
    <row r="6" spans="1:6" x14ac:dyDescent="0.25">
      <c r="A6" s="34" t="s">
        <v>65</v>
      </c>
      <c r="B6" s="35">
        <v>160</v>
      </c>
      <c r="C6" s="35">
        <v>107</v>
      </c>
      <c r="D6" s="35">
        <v>198</v>
      </c>
      <c r="E6" s="35">
        <v>185</v>
      </c>
      <c r="F6" s="35">
        <v>650</v>
      </c>
    </row>
    <row r="7" spans="1:6" x14ac:dyDescent="0.25">
      <c r="A7" s="34" t="s">
        <v>69</v>
      </c>
      <c r="B7" s="35">
        <v>233</v>
      </c>
      <c r="C7" s="35">
        <v>357</v>
      </c>
      <c r="D7" s="35">
        <v>350</v>
      </c>
      <c r="E7" s="35">
        <v>243</v>
      </c>
      <c r="F7" s="35">
        <v>1183</v>
      </c>
    </row>
    <row r="8" spans="1:6" x14ac:dyDescent="0.25">
      <c r="A8" s="34" t="s">
        <v>78</v>
      </c>
      <c r="B8" s="35">
        <v>107</v>
      </c>
      <c r="C8" s="35">
        <v>134</v>
      </c>
      <c r="D8" s="35">
        <v>168</v>
      </c>
      <c r="E8" s="35">
        <v>129</v>
      </c>
      <c r="F8" s="35">
        <v>538</v>
      </c>
    </row>
    <row r="9" spans="1:6" x14ac:dyDescent="0.25">
      <c r="A9" s="34" t="s">
        <v>82</v>
      </c>
      <c r="B9" s="35">
        <v>240</v>
      </c>
      <c r="C9" s="35">
        <v>197</v>
      </c>
      <c r="D9" s="35">
        <v>260</v>
      </c>
      <c r="E9" s="35">
        <v>293</v>
      </c>
      <c r="F9" s="35">
        <v>990</v>
      </c>
    </row>
    <row r="10" spans="1:6" x14ac:dyDescent="0.25">
      <c r="A10" s="34" t="s">
        <v>80</v>
      </c>
      <c r="B10" s="35">
        <v>284</v>
      </c>
      <c r="C10" s="35">
        <v>208</v>
      </c>
      <c r="D10" s="35">
        <v>209</v>
      </c>
      <c r="E10" s="35">
        <v>220</v>
      </c>
      <c r="F10" s="35">
        <v>921</v>
      </c>
    </row>
    <row r="11" spans="1:6" x14ac:dyDescent="0.25">
      <c r="A11" s="34" t="s">
        <v>86</v>
      </c>
      <c r="B11" s="35">
        <v>139</v>
      </c>
      <c r="C11" s="35">
        <v>163</v>
      </c>
      <c r="D11" s="35">
        <v>233</v>
      </c>
      <c r="E11" s="35">
        <v>205</v>
      </c>
      <c r="F11" s="35">
        <v>740</v>
      </c>
    </row>
    <row r="12" spans="1:6" x14ac:dyDescent="0.25">
      <c r="A12" s="34" t="s">
        <v>89</v>
      </c>
      <c r="B12" s="35">
        <v>166</v>
      </c>
      <c r="C12" s="35">
        <v>128</v>
      </c>
      <c r="D12" s="35">
        <v>106</v>
      </c>
      <c r="E12" s="35">
        <v>139</v>
      </c>
      <c r="F12" s="35">
        <v>539</v>
      </c>
    </row>
    <row r="13" spans="1:6" x14ac:dyDescent="0.25">
      <c r="A13" s="34" t="s">
        <v>83</v>
      </c>
      <c r="B13" s="35">
        <v>114</v>
      </c>
      <c r="C13" s="35">
        <v>135</v>
      </c>
      <c r="D13" s="35">
        <v>107</v>
      </c>
      <c r="E13" s="35">
        <v>113</v>
      </c>
      <c r="F13" s="35">
        <v>469</v>
      </c>
    </row>
    <row r="14" spans="1:6" x14ac:dyDescent="0.25">
      <c r="A14" s="34" t="s">
        <v>90</v>
      </c>
      <c r="B14" s="35">
        <v>109</v>
      </c>
      <c r="C14" s="35">
        <v>77</v>
      </c>
      <c r="D14" s="35">
        <v>204</v>
      </c>
      <c r="E14" s="35">
        <v>186</v>
      </c>
      <c r="F14" s="35">
        <v>576</v>
      </c>
    </row>
    <row r="15" spans="1:6" x14ac:dyDescent="0.25">
      <c r="A15" s="34" t="s">
        <v>75</v>
      </c>
      <c r="B15" s="35">
        <v>242</v>
      </c>
      <c r="C15" s="35">
        <v>189</v>
      </c>
      <c r="D15" s="35">
        <v>197</v>
      </c>
      <c r="E15" s="35">
        <v>144</v>
      </c>
      <c r="F15" s="35">
        <v>772</v>
      </c>
    </row>
    <row r="16" spans="1:6" x14ac:dyDescent="0.25">
      <c r="A16" s="34" t="s">
        <v>104</v>
      </c>
      <c r="B16" s="35">
        <v>1953</v>
      </c>
      <c r="C16" s="35">
        <v>1871</v>
      </c>
      <c r="D16" s="35">
        <v>2213</v>
      </c>
      <c r="E16" s="35">
        <v>2041</v>
      </c>
      <c r="F16" s="35">
        <v>8078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Sheet2</vt:lpstr>
      <vt:lpstr>v lookup</vt:lpstr>
      <vt:lpstr>Sheet3</vt:lpstr>
      <vt:lpstr>functions</vt:lpstr>
      <vt:lpstr>Sheet5</vt:lpstr>
      <vt:lpstr>Sheet4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Faradars</cp:lastModifiedBy>
  <dcterms:created xsi:type="dcterms:W3CDTF">2016-10-07T14:19:04Z</dcterms:created>
  <dcterms:modified xsi:type="dcterms:W3CDTF">2016-10-10T15:48:40Z</dcterms:modified>
</cp:coreProperties>
</file>